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5475" windowWidth="19230" windowHeight="5520"/>
  </bookViews>
  <sheets>
    <sheet name="Prices" sheetId="13" r:id="rId1"/>
  </sheets>
  <calcPr calcId="145621"/>
</workbook>
</file>

<file path=xl/calcChain.xml><?xml version="1.0" encoding="utf-8"?>
<calcChain xmlns="http://schemas.openxmlformats.org/spreadsheetml/2006/main">
  <c r="CP4" i="13" l="1"/>
  <c r="BV8" i="13" l="1"/>
  <c r="BU8" i="13"/>
  <c r="BT8" i="13"/>
  <c r="BS8" i="13"/>
  <c r="BR8" i="13"/>
  <c r="BQ8" i="13"/>
  <c r="AU3" i="13" l="1"/>
  <c r="AT3" i="13"/>
  <c r="AS3" i="13"/>
  <c r="AU2" i="13"/>
  <c r="AT2" i="13"/>
  <c r="AS2" i="13"/>
  <c r="D9" i="13" l="1"/>
  <c r="BY9" i="13" l="1"/>
  <c r="BX9" i="13" s="1"/>
  <c r="D10" i="13"/>
  <c r="BY10" i="13" l="1"/>
  <c r="BX10" i="13" s="1"/>
  <c r="D11" i="13"/>
  <c r="CE9" i="13" l="1"/>
  <c r="CA9" i="13"/>
  <c r="BB9" i="13"/>
  <c r="BY11" i="13"/>
  <c r="BX11" i="13" s="1"/>
  <c r="D12" i="13"/>
  <c r="CE10" i="13" l="1"/>
  <c r="CA10" i="13"/>
  <c r="BB10" i="13"/>
  <c r="D13" i="13"/>
  <c r="BY12" i="13"/>
  <c r="BX12" i="13" s="1"/>
  <c r="CE11" i="13" l="1"/>
  <c r="CA11" i="13"/>
  <c r="BB11" i="13"/>
  <c r="BY13" i="13"/>
  <c r="BX13" i="13" s="1"/>
  <c r="D14" i="13"/>
  <c r="CE12" i="13" l="1"/>
  <c r="CA12" i="13"/>
  <c r="BB12" i="13"/>
  <c r="BY14" i="13"/>
  <c r="BX14" i="13" s="1"/>
  <c r="D15" i="13"/>
  <c r="BG6" i="13"/>
  <c r="CE13" i="13" l="1"/>
  <c r="CA13" i="13"/>
  <c r="BB13" i="13"/>
  <c r="BY15" i="13"/>
  <c r="BX15" i="13" s="1"/>
  <c r="D16" i="13"/>
  <c r="CE14" i="13" l="1"/>
  <c r="CA14" i="13"/>
  <c r="BB14" i="13"/>
  <c r="D17" i="13"/>
  <c r="BY16" i="13"/>
  <c r="BX16" i="13" s="1"/>
  <c r="CE15" i="13" l="1"/>
  <c r="CA15" i="13"/>
  <c r="BB15" i="13"/>
  <c r="BY17" i="13"/>
  <c r="BX17" i="13" s="1"/>
  <c r="D18" i="13"/>
  <c r="CE16" i="13" l="1"/>
  <c r="CA16" i="13"/>
  <c r="BB16" i="13"/>
  <c r="BY18" i="13"/>
  <c r="BX18" i="13" s="1"/>
  <c r="D19" i="13"/>
  <c r="CE17" i="13" l="1"/>
  <c r="CA17" i="13"/>
  <c r="BB17" i="13"/>
  <c r="BY19" i="13"/>
  <c r="BX19" i="13" s="1"/>
  <c r="D20" i="13"/>
  <c r="CE18" i="13" l="1"/>
  <c r="CA18" i="13"/>
  <c r="BB18" i="13"/>
  <c r="D21" i="13"/>
  <c r="BY20" i="13"/>
  <c r="BX20" i="13" s="1"/>
  <c r="CE19" i="13" l="1"/>
  <c r="CA19" i="13"/>
  <c r="BB19" i="13"/>
  <c r="BY21" i="13"/>
  <c r="BX21" i="13" s="1"/>
  <c r="D22" i="13"/>
  <c r="CE20" i="13" l="1"/>
  <c r="CA20" i="13"/>
  <c r="BB20" i="13"/>
  <c r="BY22" i="13"/>
  <c r="BX22" i="13" s="1"/>
  <c r="D23" i="13"/>
  <c r="AZ9" i="13"/>
  <c r="BD9" i="13"/>
  <c r="BZ9" i="13"/>
  <c r="AI9" i="13"/>
  <c r="U9" i="13"/>
  <c r="CE21" i="13" l="1"/>
  <c r="CA21" i="13"/>
  <c r="BB21" i="13"/>
  <c r="BY23" i="13"/>
  <c r="BX23" i="13" s="1"/>
  <c r="D24" i="13"/>
  <c r="AJ9" i="13"/>
  <c r="AY9" i="13"/>
  <c r="BD10" i="13"/>
  <c r="AI10" i="13"/>
  <c r="BZ10" i="13"/>
  <c r="U10" i="13"/>
  <c r="AZ10" i="13"/>
  <c r="AH9" i="13"/>
  <c r="AF9" i="13"/>
  <c r="AG9" i="13"/>
  <c r="Q9" i="13"/>
  <c r="S9" i="13"/>
  <c r="O9" i="13"/>
  <c r="A9" i="13"/>
  <c r="CE22" i="13" l="1"/>
  <c r="CA22" i="13"/>
  <c r="BB22" i="13"/>
  <c r="D25" i="13"/>
  <c r="BY24" i="13"/>
  <c r="BX24" i="13" s="1"/>
  <c r="AJ10" i="13"/>
  <c r="AY10" i="13"/>
  <c r="S10" i="13"/>
  <c r="Q10" i="13"/>
  <c r="O10" i="13"/>
  <c r="AZ11" i="13"/>
  <c r="BD11" i="13"/>
  <c r="U11" i="13"/>
  <c r="BZ11" i="13"/>
  <c r="AI11" i="13"/>
  <c r="AG10" i="13"/>
  <c r="AH10" i="13"/>
  <c r="AF10" i="13"/>
  <c r="A10" i="13"/>
  <c r="CE23" i="13" l="1"/>
  <c r="CA23" i="13"/>
  <c r="BB23" i="13"/>
  <c r="BY25" i="13"/>
  <c r="BX25" i="13" s="1"/>
  <c r="D26" i="13"/>
  <c r="AJ11" i="13"/>
  <c r="AY11" i="13"/>
  <c r="BD12" i="13"/>
  <c r="AI12" i="13"/>
  <c r="BZ12" i="13"/>
  <c r="AZ12" i="13"/>
  <c r="U12" i="13"/>
  <c r="AF11" i="13"/>
  <c r="AG11" i="13"/>
  <c r="AH11" i="13"/>
  <c r="Q11" i="13"/>
  <c r="S11" i="13"/>
  <c r="O11" i="13"/>
  <c r="A11" i="13"/>
  <c r="CE24" i="13" l="1"/>
  <c r="CA24" i="13"/>
  <c r="BB24" i="13"/>
  <c r="BY26" i="13"/>
  <c r="BX26" i="13" s="1"/>
  <c r="D27" i="13"/>
  <c r="AJ12" i="13"/>
  <c r="AY12" i="13"/>
  <c r="AZ13" i="13"/>
  <c r="BD13" i="13"/>
  <c r="AI13" i="13"/>
  <c r="BZ13" i="13"/>
  <c r="U13" i="13"/>
  <c r="S12" i="13"/>
  <c r="Q12" i="13"/>
  <c r="O12" i="13"/>
  <c r="AG12" i="13"/>
  <c r="AH12" i="13"/>
  <c r="AF12" i="13"/>
  <c r="A12" i="13"/>
  <c r="CE25" i="13" l="1"/>
  <c r="CA25" i="13"/>
  <c r="BB25" i="13"/>
  <c r="D28" i="13"/>
  <c r="BY27" i="13"/>
  <c r="BX27" i="13" s="1"/>
  <c r="AJ13" i="13"/>
  <c r="AY13" i="13"/>
  <c r="BD14" i="13"/>
  <c r="AI14" i="13"/>
  <c r="BZ14" i="13"/>
  <c r="AZ14" i="13"/>
  <c r="U14" i="13"/>
  <c r="Q13" i="13"/>
  <c r="S13" i="13"/>
  <c r="O13" i="13"/>
  <c r="AH13" i="13"/>
  <c r="AF13" i="13"/>
  <c r="AG13" i="13"/>
  <c r="A13" i="13"/>
  <c r="CE26" i="13" l="1"/>
  <c r="CA26" i="13"/>
  <c r="BB26" i="13"/>
  <c r="D29" i="13"/>
  <c r="BY28" i="13"/>
  <c r="BX28" i="13" s="1"/>
  <c r="AJ14" i="13"/>
  <c r="AY14" i="13"/>
  <c r="AZ15" i="13"/>
  <c r="BD15" i="13"/>
  <c r="U15" i="13"/>
  <c r="AI15" i="13"/>
  <c r="BZ15" i="13"/>
  <c r="S14" i="13"/>
  <c r="Q14" i="13"/>
  <c r="O14" i="13"/>
  <c r="AG14" i="13"/>
  <c r="AH14" i="13"/>
  <c r="AF14" i="13"/>
  <c r="A14" i="13"/>
  <c r="CE27" i="13" l="1"/>
  <c r="CA27" i="13"/>
  <c r="BB27" i="13"/>
  <c r="BY29" i="13"/>
  <c r="BX29" i="13" s="1"/>
  <c r="D30" i="13"/>
  <c r="AJ15" i="13"/>
  <c r="AY15" i="13"/>
  <c r="BD16" i="13"/>
  <c r="AI16" i="13"/>
  <c r="BZ16" i="13"/>
  <c r="U16" i="13"/>
  <c r="AZ16" i="13"/>
  <c r="AH15" i="13"/>
  <c r="AF15" i="13"/>
  <c r="AG15" i="13"/>
  <c r="Q15" i="13"/>
  <c r="S15" i="13"/>
  <c r="O15" i="13"/>
  <c r="A15" i="13"/>
  <c r="CE28" i="13" l="1"/>
  <c r="CA28" i="13"/>
  <c r="BB28" i="13"/>
  <c r="D31" i="13"/>
  <c r="BY30" i="13"/>
  <c r="BX30" i="13" s="1"/>
  <c r="AJ16" i="13"/>
  <c r="AY16" i="13"/>
  <c r="AZ17" i="13"/>
  <c r="BD17" i="13"/>
  <c r="BZ17" i="13"/>
  <c r="AI17" i="13"/>
  <c r="U17" i="13"/>
  <c r="S16" i="13"/>
  <c r="Q16" i="13"/>
  <c r="O16" i="13"/>
  <c r="AG16" i="13"/>
  <c r="AH16" i="13"/>
  <c r="AF16" i="13"/>
  <c r="A16" i="13"/>
  <c r="CE29" i="13" l="1"/>
  <c r="CA29" i="13"/>
  <c r="BB29" i="13"/>
  <c r="BY31" i="13"/>
  <c r="BX31" i="13" s="1"/>
  <c r="D32" i="13"/>
  <c r="AJ17" i="13"/>
  <c r="AY17" i="13"/>
  <c r="BD18" i="13"/>
  <c r="AI18" i="13"/>
  <c r="BZ18" i="13"/>
  <c r="U18" i="13"/>
  <c r="AZ18" i="13"/>
  <c r="Q17" i="13"/>
  <c r="S17" i="13"/>
  <c r="O17" i="13"/>
  <c r="AH17" i="13"/>
  <c r="AF17" i="13"/>
  <c r="AG17" i="13"/>
  <c r="A17" i="13"/>
  <c r="CE30" i="13" l="1"/>
  <c r="CA30" i="13"/>
  <c r="BB30" i="13"/>
  <c r="BY32" i="13"/>
  <c r="BX32" i="13" s="1"/>
  <c r="D33" i="13"/>
  <c r="AJ18" i="13"/>
  <c r="AY18" i="13"/>
  <c r="AZ19" i="13"/>
  <c r="BD19" i="13"/>
  <c r="AI19" i="13"/>
  <c r="U19" i="13"/>
  <c r="BZ19" i="13"/>
  <c r="S18" i="13"/>
  <c r="Q18" i="13"/>
  <c r="O18" i="13"/>
  <c r="AG18" i="13"/>
  <c r="AH18" i="13"/>
  <c r="AF18" i="13"/>
  <c r="A18" i="13"/>
  <c r="CE31" i="13" l="1"/>
  <c r="CA31" i="13"/>
  <c r="BB31" i="13"/>
  <c r="D34" i="13"/>
  <c r="BY33" i="13"/>
  <c r="BX33" i="13" s="1"/>
  <c r="AJ19" i="13"/>
  <c r="AY19" i="13"/>
  <c r="AF19" i="13"/>
  <c r="AG19" i="13"/>
  <c r="AH19" i="13"/>
  <c r="BD20" i="13"/>
  <c r="AI20" i="13"/>
  <c r="BZ20" i="13"/>
  <c r="AZ20" i="13"/>
  <c r="U20" i="13"/>
  <c r="Q19" i="13"/>
  <c r="S19" i="13"/>
  <c r="O19" i="13"/>
  <c r="A19" i="13"/>
  <c r="CE32" i="13" l="1"/>
  <c r="CA32" i="13"/>
  <c r="BB32" i="13"/>
  <c r="BY34" i="13"/>
  <c r="BX34" i="13" s="1"/>
  <c r="D35" i="13"/>
  <c r="AJ20" i="13"/>
  <c r="AY20" i="13"/>
  <c r="S20" i="13"/>
  <c r="Q20" i="13"/>
  <c r="O20" i="13"/>
  <c r="AZ21" i="13"/>
  <c r="BD21" i="13"/>
  <c r="AI21" i="13"/>
  <c r="BZ21" i="13"/>
  <c r="U21" i="13"/>
  <c r="AG20" i="13"/>
  <c r="AH20" i="13"/>
  <c r="AF20" i="13"/>
  <c r="A20" i="13"/>
  <c r="CE33" i="13" l="1"/>
  <c r="CA33" i="13"/>
  <c r="BB33" i="13"/>
  <c r="BY35" i="13"/>
  <c r="BX35" i="13" s="1"/>
  <c r="D36" i="13"/>
  <c r="AJ21" i="13"/>
  <c r="AY21" i="13"/>
  <c r="AH21" i="13"/>
  <c r="AF21" i="13"/>
  <c r="AG21" i="13"/>
  <c r="BD22" i="13"/>
  <c r="AI22" i="13"/>
  <c r="BZ22" i="13"/>
  <c r="AZ22" i="13"/>
  <c r="U22" i="13"/>
  <c r="Q21" i="13"/>
  <c r="S21" i="13"/>
  <c r="O21" i="13"/>
  <c r="A21" i="13"/>
  <c r="CE34" i="13" l="1"/>
  <c r="CA34" i="13"/>
  <c r="BB34" i="13"/>
  <c r="BY36" i="13"/>
  <c r="BX36" i="13" s="1"/>
  <c r="D37" i="13"/>
  <c r="AJ22" i="13"/>
  <c r="AY22" i="13"/>
  <c r="AZ23" i="13"/>
  <c r="BD23" i="13"/>
  <c r="U23" i="13"/>
  <c r="AI23" i="13"/>
  <c r="BZ23" i="13"/>
  <c r="AG22" i="13"/>
  <c r="AH22" i="13"/>
  <c r="AF22" i="13"/>
  <c r="S22" i="13"/>
  <c r="Q22" i="13"/>
  <c r="O22" i="13"/>
  <c r="A22" i="13"/>
  <c r="CE35" i="13" l="1"/>
  <c r="CA35" i="13"/>
  <c r="BB35" i="13"/>
  <c r="D38" i="13"/>
  <c r="BY37" i="13"/>
  <c r="BX37" i="13" s="1"/>
  <c r="AJ23" i="13"/>
  <c r="AY23" i="13"/>
  <c r="AF23" i="13"/>
  <c r="AG23" i="13"/>
  <c r="AH23" i="13"/>
  <c r="AI24" i="13"/>
  <c r="BZ24" i="13"/>
  <c r="AZ24" i="13"/>
  <c r="BD24" i="13"/>
  <c r="U24" i="13"/>
  <c r="Q23" i="13"/>
  <c r="S23" i="13"/>
  <c r="O23" i="13"/>
  <c r="A23" i="13"/>
  <c r="CE36" i="13" l="1"/>
  <c r="CA36" i="13"/>
  <c r="BB36" i="13"/>
  <c r="BY38" i="13"/>
  <c r="BX38" i="13" s="1"/>
  <c r="D39" i="13"/>
  <c r="AJ24" i="13"/>
  <c r="AY24" i="13"/>
  <c r="AG24" i="13"/>
  <c r="AH24" i="13"/>
  <c r="AF24" i="13"/>
  <c r="BD25" i="13"/>
  <c r="AI25" i="13"/>
  <c r="BZ25" i="13"/>
  <c r="AZ25" i="13"/>
  <c r="U25" i="13"/>
  <c r="S24" i="13"/>
  <c r="Q24" i="13"/>
  <c r="O24" i="13"/>
  <c r="A24" i="13"/>
  <c r="CE37" i="13" l="1"/>
  <c r="CA37" i="13"/>
  <c r="BB37" i="13"/>
  <c r="BY39" i="13"/>
  <c r="BX39" i="13" s="1"/>
  <c r="D40" i="13"/>
  <c r="AJ25" i="13"/>
  <c r="AY25" i="13"/>
  <c r="AZ26" i="13"/>
  <c r="BD26" i="13"/>
  <c r="U26" i="13"/>
  <c r="BZ26" i="13"/>
  <c r="AI26" i="13"/>
  <c r="Q25" i="13"/>
  <c r="S25" i="13"/>
  <c r="O25" i="13"/>
  <c r="AF25" i="13"/>
  <c r="AH25" i="13"/>
  <c r="AG25" i="13"/>
  <c r="A25" i="13"/>
  <c r="CE38" i="13" l="1"/>
  <c r="CA38" i="13"/>
  <c r="BB38" i="13"/>
  <c r="BY40" i="13"/>
  <c r="BX40" i="13" s="1"/>
  <c r="D41" i="13"/>
  <c r="AJ26" i="13"/>
  <c r="AY26" i="13"/>
  <c r="AZ27" i="13"/>
  <c r="BD27" i="13"/>
  <c r="U27" i="13"/>
  <c r="BZ27" i="13"/>
  <c r="AI27" i="13"/>
  <c r="AH26" i="13"/>
  <c r="AG26" i="13"/>
  <c r="AF26" i="13"/>
  <c r="S26" i="13"/>
  <c r="Q26" i="13"/>
  <c r="O26" i="13"/>
  <c r="A26" i="13"/>
  <c r="CE39" i="13" l="1"/>
  <c r="CA39" i="13"/>
  <c r="BB39" i="13"/>
  <c r="D42" i="13"/>
  <c r="BY41" i="13"/>
  <c r="BX41" i="13" s="1"/>
  <c r="AJ27" i="13"/>
  <c r="AY27" i="13"/>
  <c r="AI28" i="13"/>
  <c r="BZ28" i="13"/>
  <c r="U28" i="13"/>
  <c r="BD28" i="13"/>
  <c r="AZ28" i="13"/>
  <c r="Q27" i="13"/>
  <c r="O27" i="13"/>
  <c r="S27" i="13"/>
  <c r="AG27" i="13"/>
  <c r="AF27" i="13"/>
  <c r="AH27" i="13"/>
  <c r="A27" i="13"/>
  <c r="CE40" i="13" l="1"/>
  <c r="CA40" i="13"/>
  <c r="BB40" i="13"/>
  <c r="BY42" i="13"/>
  <c r="BX42" i="13" s="1"/>
  <c r="D43" i="13"/>
  <c r="AJ28" i="13"/>
  <c r="AY28" i="13"/>
  <c r="U29" i="13"/>
  <c r="AZ29" i="13"/>
  <c r="AI29" i="13"/>
  <c r="BD29" i="13"/>
  <c r="BZ29" i="13"/>
  <c r="S28" i="13"/>
  <c r="Q28" i="13"/>
  <c r="O28" i="13"/>
  <c r="AF28" i="13"/>
  <c r="AG28" i="13"/>
  <c r="AH28" i="13"/>
  <c r="A28" i="13"/>
  <c r="CE41" i="13" l="1"/>
  <c r="CA41" i="13"/>
  <c r="BB41" i="13"/>
  <c r="BY43" i="13"/>
  <c r="BX43" i="13" s="1"/>
  <c r="D44" i="13"/>
  <c r="AJ29" i="13"/>
  <c r="AY29" i="13"/>
  <c r="AZ30" i="13"/>
  <c r="BD30" i="13"/>
  <c r="U30" i="13"/>
  <c r="BZ30" i="13"/>
  <c r="AI30" i="13"/>
  <c r="Q29" i="13"/>
  <c r="S29" i="13"/>
  <c r="O29" i="13"/>
  <c r="AG29" i="13"/>
  <c r="AH29" i="13"/>
  <c r="AF29" i="13"/>
  <c r="A29" i="13"/>
  <c r="CE42" i="13" l="1"/>
  <c r="CA42" i="13"/>
  <c r="BB42" i="13"/>
  <c r="BY44" i="13"/>
  <c r="BX44" i="13" s="1"/>
  <c r="D45" i="13"/>
  <c r="AJ30" i="13"/>
  <c r="AY30" i="13"/>
  <c r="AZ31" i="13"/>
  <c r="U31" i="13"/>
  <c r="BD31" i="13"/>
  <c r="BZ31" i="13"/>
  <c r="AI31" i="13"/>
  <c r="S30" i="13"/>
  <c r="Q30" i="13"/>
  <c r="O30" i="13"/>
  <c r="AG30" i="13"/>
  <c r="AH30" i="13"/>
  <c r="AF30" i="13"/>
  <c r="A30" i="13"/>
  <c r="CE43" i="13" l="1"/>
  <c r="CA43" i="13"/>
  <c r="BB43" i="13"/>
  <c r="D46" i="13"/>
  <c r="BY45" i="13"/>
  <c r="BX45" i="13" s="1"/>
  <c r="AJ31" i="13"/>
  <c r="AY31" i="13"/>
  <c r="Q31" i="13"/>
  <c r="O31" i="13"/>
  <c r="S31" i="13"/>
  <c r="AI32" i="13"/>
  <c r="BZ32" i="13"/>
  <c r="BD32" i="13"/>
  <c r="U32" i="13"/>
  <c r="AZ32" i="13"/>
  <c r="AG31" i="13"/>
  <c r="AH31" i="13"/>
  <c r="AF31" i="13"/>
  <c r="A31" i="13"/>
  <c r="CE44" i="13" l="1"/>
  <c r="CA44" i="13"/>
  <c r="BB44" i="13"/>
  <c r="BY46" i="13"/>
  <c r="BX46" i="13" s="1"/>
  <c r="D47" i="13"/>
  <c r="AJ32" i="13"/>
  <c r="AY32" i="13"/>
  <c r="BD33" i="13"/>
  <c r="AI33" i="13"/>
  <c r="BZ33" i="13"/>
  <c r="AZ33" i="13"/>
  <c r="U33" i="13"/>
  <c r="S32" i="13"/>
  <c r="Q32" i="13"/>
  <c r="O32" i="13"/>
  <c r="AG32" i="13"/>
  <c r="AH32" i="13"/>
  <c r="AF32" i="13"/>
  <c r="A32" i="13"/>
  <c r="CE45" i="13" l="1"/>
  <c r="CA45" i="13"/>
  <c r="BB45" i="13"/>
  <c r="BY47" i="13"/>
  <c r="BX47" i="13" s="1"/>
  <c r="D48" i="13"/>
  <c r="AJ33" i="13"/>
  <c r="AY33" i="13"/>
  <c r="AH33" i="13"/>
  <c r="AF33" i="13"/>
  <c r="AG33" i="13"/>
  <c r="AZ34" i="13"/>
  <c r="BD34" i="13"/>
  <c r="U34" i="13"/>
  <c r="BZ34" i="13"/>
  <c r="AI34" i="13"/>
  <c r="Q33" i="13"/>
  <c r="S33" i="13"/>
  <c r="O33" i="13"/>
  <c r="A33" i="13"/>
  <c r="CE46" i="13" l="1"/>
  <c r="CA46" i="13"/>
  <c r="BB46" i="13"/>
  <c r="BY48" i="13"/>
  <c r="BX48" i="13" s="1"/>
  <c r="D49" i="13"/>
  <c r="AJ34" i="13"/>
  <c r="AY34" i="13"/>
  <c r="AZ35" i="13"/>
  <c r="BD35" i="13"/>
  <c r="BZ35" i="13"/>
  <c r="AI35" i="13"/>
  <c r="U35" i="13"/>
  <c r="S34" i="13"/>
  <c r="Q34" i="13"/>
  <c r="O34" i="13"/>
  <c r="AH34" i="13"/>
  <c r="AF34" i="13"/>
  <c r="AG34" i="13"/>
  <c r="A34" i="13"/>
  <c r="CE47" i="13" l="1"/>
  <c r="CA47" i="13"/>
  <c r="BB47" i="13"/>
  <c r="D50" i="13"/>
  <c r="BY49" i="13"/>
  <c r="BX49" i="13" s="1"/>
  <c r="AJ35" i="13"/>
  <c r="AY35" i="13"/>
  <c r="Q35" i="13"/>
  <c r="O35" i="13"/>
  <c r="S35" i="13"/>
  <c r="AG35" i="13"/>
  <c r="AF35" i="13"/>
  <c r="AH35" i="13"/>
  <c r="AI36" i="13"/>
  <c r="BZ36" i="13"/>
  <c r="U36" i="13"/>
  <c r="AZ36" i="13"/>
  <c r="BD36" i="13"/>
  <c r="A35" i="13"/>
  <c r="CE48" i="13" l="1"/>
  <c r="CA48" i="13"/>
  <c r="BB48" i="13"/>
  <c r="BY50" i="13"/>
  <c r="BX50" i="13" s="1"/>
  <c r="D51" i="13"/>
  <c r="AJ36" i="13"/>
  <c r="AY36" i="13"/>
  <c r="AG36" i="13"/>
  <c r="AH36" i="13"/>
  <c r="AF36" i="13"/>
  <c r="U37" i="13"/>
  <c r="AZ37" i="13"/>
  <c r="BD37" i="13"/>
  <c r="AI37" i="13"/>
  <c r="BZ37" i="13"/>
  <c r="S36" i="13"/>
  <c r="Q36" i="13"/>
  <c r="O36" i="13"/>
  <c r="A36" i="13"/>
  <c r="CE49" i="13" l="1"/>
  <c r="CA49" i="13"/>
  <c r="BB49" i="13"/>
  <c r="BY51" i="13"/>
  <c r="BX51" i="13" s="1"/>
  <c r="D52" i="13"/>
  <c r="AJ37" i="13"/>
  <c r="AY37" i="13"/>
  <c r="AZ38" i="13"/>
  <c r="BD38" i="13"/>
  <c r="U38" i="13"/>
  <c r="BZ38" i="13"/>
  <c r="AI38" i="13"/>
  <c r="Q37" i="13"/>
  <c r="S37" i="13"/>
  <c r="O37" i="13"/>
  <c r="AG37" i="13"/>
  <c r="AH37" i="13"/>
  <c r="AF37" i="13"/>
  <c r="A37" i="13"/>
  <c r="CE50" i="13" l="1"/>
  <c r="CA50" i="13"/>
  <c r="BB50" i="13"/>
  <c r="BY52" i="13"/>
  <c r="BX52" i="13" s="1"/>
  <c r="D53" i="13"/>
  <c r="AJ38" i="13"/>
  <c r="AY38" i="13"/>
  <c r="AZ39" i="13"/>
  <c r="U39" i="13"/>
  <c r="BD39" i="13"/>
  <c r="AI39" i="13"/>
  <c r="BZ39" i="13"/>
  <c r="S38" i="13"/>
  <c r="Q38" i="13"/>
  <c r="O38" i="13"/>
  <c r="AG38" i="13"/>
  <c r="AH38" i="13"/>
  <c r="AF38" i="13"/>
  <c r="A38" i="13"/>
  <c r="CE51" i="13" l="1"/>
  <c r="CA51" i="13"/>
  <c r="BB51" i="13"/>
  <c r="D54" i="13"/>
  <c r="BY53" i="13"/>
  <c r="BX53" i="13" s="1"/>
  <c r="AJ39" i="13"/>
  <c r="AY39" i="13"/>
  <c r="AI40" i="13"/>
  <c r="BZ40" i="13"/>
  <c r="AZ40" i="13"/>
  <c r="BD40" i="13"/>
  <c r="U40" i="13"/>
  <c r="AH39" i="13"/>
  <c r="AG39" i="13"/>
  <c r="AF39" i="13"/>
  <c r="Q39" i="13"/>
  <c r="O39" i="13"/>
  <c r="S39" i="13"/>
  <c r="A39" i="13"/>
  <c r="CE52" i="13" l="1"/>
  <c r="CA52" i="13"/>
  <c r="BB52" i="13"/>
  <c r="BY54" i="13"/>
  <c r="BX54" i="13" s="1"/>
  <c r="D55" i="13"/>
  <c r="AJ40" i="13"/>
  <c r="AY40" i="13"/>
  <c r="S40" i="13"/>
  <c r="Q40" i="13"/>
  <c r="O40" i="13"/>
  <c r="AG40" i="13"/>
  <c r="AH40" i="13"/>
  <c r="AF40" i="13"/>
  <c r="BD41" i="13"/>
  <c r="AI41" i="13"/>
  <c r="BZ41" i="13"/>
  <c r="AZ41" i="13"/>
  <c r="U41" i="13"/>
  <c r="A40" i="13"/>
  <c r="CE53" i="13" l="1"/>
  <c r="CA53" i="13"/>
  <c r="BB53" i="13"/>
  <c r="BY55" i="13"/>
  <c r="BX55" i="13" s="1"/>
  <c r="D56" i="13"/>
  <c r="AJ41" i="13"/>
  <c r="AY41" i="13"/>
  <c r="AF41" i="13"/>
  <c r="AH41" i="13"/>
  <c r="AG41" i="13"/>
  <c r="Q41" i="13"/>
  <c r="S41" i="13"/>
  <c r="O41" i="13"/>
  <c r="AI42" i="13"/>
  <c r="BZ42" i="13"/>
  <c r="AZ42" i="13"/>
  <c r="U42" i="13"/>
  <c r="BD42" i="13"/>
  <c r="A41" i="13"/>
  <c r="CE54" i="13" l="1"/>
  <c r="CA54" i="13"/>
  <c r="BB54" i="13"/>
  <c r="BY56" i="13"/>
  <c r="BX56" i="13" s="1"/>
  <c r="D57" i="13"/>
  <c r="AJ42" i="13"/>
  <c r="AY42" i="13"/>
  <c r="AI43" i="13"/>
  <c r="BZ43" i="13"/>
  <c r="U43" i="13"/>
  <c r="AZ43" i="13"/>
  <c r="BD43" i="13"/>
  <c r="S42" i="13"/>
  <c r="Q42" i="13"/>
  <c r="O42" i="13"/>
  <c r="AF42" i="13"/>
  <c r="AG42" i="13"/>
  <c r="AH42" i="13"/>
  <c r="A42" i="13"/>
  <c r="CE55" i="13" l="1"/>
  <c r="CA55" i="13"/>
  <c r="BB55" i="13"/>
  <c r="D58" i="13"/>
  <c r="BY57" i="13"/>
  <c r="BX57" i="13" s="1"/>
  <c r="AJ43" i="13"/>
  <c r="AY43" i="13"/>
  <c r="AZ44" i="13"/>
  <c r="BZ44" i="13"/>
  <c r="U44" i="13"/>
  <c r="AI44" i="13"/>
  <c r="BD44" i="13"/>
  <c r="Q43" i="13"/>
  <c r="O43" i="13"/>
  <c r="S43" i="13"/>
  <c r="AG43" i="13"/>
  <c r="AF43" i="13"/>
  <c r="AH43" i="13"/>
  <c r="A43" i="13"/>
  <c r="CE56" i="13" l="1"/>
  <c r="CA56" i="13"/>
  <c r="BB56" i="13"/>
  <c r="BY58" i="13"/>
  <c r="BX58" i="13" s="1"/>
  <c r="D59" i="13"/>
  <c r="AJ44" i="13"/>
  <c r="AY44" i="13"/>
  <c r="BD45" i="13"/>
  <c r="BZ45" i="13"/>
  <c r="AI45" i="13"/>
  <c r="AZ45" i="13"/>
  <c r="U45" i="13"/>
  <c r="AF44" i="13"/>
  <c r="AG44" i="13"/>
  <c r="AH44" i="13"/>
  <c r="S44" i="13"/>
  <c r="Q44" i="13"/>
  <c r="O44" i="13"/>
  <c r="A44" i="13"/>
  <c r="CE57" i="13" l="1"/>
  <c r="CA57" i="13"/>
  <c r="BB57" i="13"/>
  <c r="BY59" i="13"/>
  <c r="BX59" i="13" s="1"/>
  <c r="D60" i="13"/>
  <c r="AJ45" i="13"/>
  <c r="AY45" i="13"/>
  <c r="AI46" i="13"/>
  <c r="BZ46" i="13"/>
  <c r="AZ46" i="13"/>
  <c r="BD46" i="13"/>
  <c r="U46" i="13"/>
  <c r="Q45" i="13"/>
  <c r="S45" i="13"/>
  <c r="O45" i="13"/>
  <c r="AG45" i="13"/>
  <c r="AH45" i="13"/>
  <c r="AF45" i="13"/>
  <c r="A45" i="13"/>
  <c r="CE58" i="13" l="1"/>
  <c r="CA58" i="13"/>
  <c r="BB58" i="13"/>
  <c r="BY60" i="13"/>
  <c r="BX60" i="13" s="1"/>
  <c r="D61" i="13"/>
  <c r="AJ46" i="13"/>
  <c r="AY46" i="13"/>
  <c r="AI47" i="13"/>
  <c r="BZ47" i="13"/>
  <c r="AZ47" i="13"/>
  <c r="BD47" i="13"/>
  <c r="U47" i="13"/>
  <c r="S46" i="13"/>
  <c r="Q46" i="13"/>
  <c r="O46" i="13"/>
  <c r="AG46" i="13"/>
  <c r="AH46" i="13"/>
  <c r="AF46" i="13"/>
  <c r="A46" i="13"/>
  <c r="CE59" i="13" l="1"/>
  <c r="CA59" i="13"/>
  <c r="BB59" i="13"/>
  <c r="D62" i="13"/>
  <c r="BY61" i="13"/>
  <c r="BX61" i="13" s="1"/>
  <c r="AJ47" i="13"/>
  <c r="AY47" i="13"/>
  <c r="Q47" i="13"/>
  <c r="O47" i="13"/>
  <c r="S47" i="13"/>
  <c r="AG47" i="13"/>
  <c r="AH47" i="13"/>
  <c r="AF47" i="13"/>
  <c r="AZ48" i="13"/>
  <c r="U48" i="13"/>
  <c r="AI48" i="13"/>
  <c r="BD48" i="13"/>
  <c r="BZ48" i="13"/>
  <c r="A47" i="13"/>
  <c r="CE60" i="13" l="1"/>
  <c r="CA60" i="13"/>
  <c r="BB60" i="13"/>
  <c r="BY62" i="13"/>
  <c r="BX62" i="13" s="1"/>
  <c r="D63" i="13"/>
  <c r="AJ48" i="13"/>
  <c r="AY48" i="13"/>
  <c r="AG48" i="13"/>
  <c r="AH48" i="13"/>
  <c r="AF48" i="13"/>
  <c r="U49" i="13"/>
  <c r="AZ49" i="13"/>
  <c r="BD49" i="13"/>
  <c r="BZ49" i="13"/>
  <c r="AI49" i="13"/>
  <c r="S48" i="13"/>
  <c r="Q48" i="13"/>
  <c r="O48" i="13"/>
  <c r="A48" i="13"/>
  <c r="CE61" i="13" l="1"/>
  <c r="CA61" i="13"/>
  <c r="BB61" i="13"/>
  <c r="BY63" i="13"/>
  <c r="BX63" i="13" s="1"/>
  <c r="D64" i="13"/>
  <c r="AJ49" i="13"/>
  <c r="AY49" i="13"/>
  <c r="Q49" i="13"/>
  <c r="S49" i="13"/>
  <c r="O49" i="13"/>
  <c r="AI50" i="13"/>
  <c r="BZ50" i="13"/>
  <c r="BD50" i="13"/>
  <c r="U50" i="13"/>
  <c r="AZ50" i="13"/>
  <c r="AH49" i="13"/>
  <c r="AF49" i="13"/>
  <c r="AG49" i="13"/>
  <c r="A49" i="13"/>
  <c r="CE62" i="13" l="1"/>
  <c r="CA62" i="13"/>
  <c r="BB62" i="13"/>
  <c r="BY64" i="13"/>
  <c r="BX64" i="13" s="1"/>
  <c r="D65" i="13"/>
  <c r="AJ50" i="13"/>
  <c r="AY50" i="13"/>
  <c r="S50" i="13"/>
  <c r="Q50" i="13"/>
  <c r="O50" i="13"/>
  <c r="AI51" i="13"/>
  <c r="BZ51" i="13"/>
  <c r="U51" i="13"/>
  <c r="AZ51" i="13"/>
  <c r="BD51" i="13"/>
  <c r="AG50" i="13"/>
  <c r="AF50" i="13"/>
  <c r="AH50" i="13"/>
  <c r="A50" i="13"/>
  <c r="CE63" i="13" l="1"/>
  <c r="CA63" i="13"/>
  <c r="BB63" i="13"/>
  <c r="D66" i="13"/>
  <c r="BY65" i="13"/>
  <c r="BX65" i="13" s="1"/>
  <c r="AJ51" i="13"/>
  <c r="AY51" i="13"/>
  <c r="Q51" i="13"/>
  <c r="O51" i="13"/>
  <c r="S51" i="13"/>
  <c r="AG51" i="13"/>
  <c r="AH51" i="13"/>
  <c r="AF51" i="13"/>
  <c r="AI52" i="13"/>
  <c r="BZ52" i="13"/>
  <c r="AZ52" i="13"/>
  <c r="BD52" i="13"/>
  <c r="U52" i="13"/>
  <c r="A51" i="13"/>
  <c r="CE64" i="13" l="1"/>
  <c r="CA64" i="13"/>
  <c r="BB64" i="13"/>
  <c r="BY66" i="13"/>
  <c r="BX66" i="13" s="1"/>
  <c r="D67" i="13"/>
  <c r="AJ52" i="13"/>
  <c r="AY52" i="13"/>
  <c r="U53" i="13"/>
  <c r="BD53" i="13"/>
  <c r="AI53" i="13"/>
  <c r="AZ53" i="13"/>
  <c r="BZ53" i="13"/>
  <c r="AG52" i="13"/>
  <c r="AH52" i="13"/>
  <c r="AF52" i="13"/>
  <c r="S52" i="13"/>
  <c r="Q52" i="13"/>
  <c r="O52" i="13"/>
  <c r="A52" i="13"/>
  <c r="CE65" i="13" l="1"/>
  <c r="CA65" i="13"/>
  <c r="BB65" i="13"/>
  <c r="BY67" i="13"/>
  <c r="BX67" i="13" s="1"/>
  <c r="D68" i="13"/>
  <c r="AJ53" i="13"/>
  <c r="AY53" i="13"/>
  <c r="AG53" i="13"/>
  <c r="AH53" i="13"/>
  <c r="AF53" i="13"/>
  <c r="Q53" i="13"/>
  <c r="S53" i="13"/>
  <c r="O53" i="13"/>
  <c r="AZ54" i="13"/>
  <c r="AI54" i="13"/>
  <c r="BZ54" i="13"/>
  <c r="BD54" i="13"/>
  <c r="U54" i="13"/>
  <c r="A53" i="13"/>
  <c r="CE66" i="13" l="1"/>
  <c r="CA66" i="13"/>
  <c r="BB66" i="13"/>
  <c r="BY68" i="13"/>
  <c r="BX68" i="13" s="1"/>
  <c r="D69" i="13"/>
  <c r="AJ54" i="13"/>
  <c r="AY54" i="13"/>
  <c r="S54" i="13"/>
  <c r="Q54" i="13"/>
  <c r="O54" i="13"/>
  <c r="AZ55" i="13"/>
  <c r="U55" i="13"/>
  <c r="AI55" i="13"/>
  <c r="BZ55" i="13"/>
  <c r="BD55" i="13"/>
  <c r="AG54" i="13"/>
  <c r="AH54" i="13"/>
  <c r="AF54" i="13"/>
  <c r="A54" i="13"/>
  <c r="CE67" i="13" l="1"/>
  <c r="CA67" i="13"/>
  <c r="BB67" i="13"/>
  <c r="D70" i="13"/>
  <c r="BY69" i="13"/>
  <c r="BX69" i="13" s="1"/>
  <c r="AJ55" i="13"/>
  <c r="AY55" i="13"/>
  <c r="AF55" i="13"/>
  <c r="AH55" i="13"/>
  <c r="AG55" i="13"/>
  <c r="Q55" i="13"/>
  <c r="O55" i="13"/>
  <c r="S55" i="13"/>
  <c r="BD56" i="13"/>
  <c r="U56" i="13"/>
  <c r="AI56" i="13"/>
  <c r="AZ56" i="13"/>
  <c r="BZ56" i="13"/>
  <c r="A55" i="13"/>
  <c r="CE68" i="13" l="1"/>
  <c r="CA68" i="13"/>
  <c r="BB68" i="13"/>
  <c r="BY70" i="13"/>
  <c r="BX70" i="13" s="1"/>
  <c r="D71" i="13"/>
  <c r="AJ56" i="13"/>
  <c r="AY56" i="13"/>
  <c r="AH56" i="13"/>
  <c r="AG56" i="13"/>
  <c r="AF56" i="13"/>
  <c r="S56" i="13"/>
  <c r="Q56" i="13"/>
  <c r="O56" i="13"/>
  <c r="AZ57" i="13"/>
  <c r="U57" i="13"/>
  <c r="AI57" i="13"/>
  <c r="BZ57" i="13"/>
  <c r="BD57" i="13"/>
  <c r="A56" i="13"/>
  <c r="CE69" i="13" l="1"/>
  <c r="CA69" i="13"/>
  <c r="BB69" i="13"/>
  <c r="BY71" i="13"/>
  <c r="BX71" i="13" s="1"/>
  <c r="D72" i="13"/>
  <c r="AJ57" i="13"/>
  <c r="AY57" i="13"/>
  <c r="AG57" i="13"/>
  <c r="AH57" i="13"/>
  <c r="AF57" i="13"/>
  <c r="Q57" i="13"/>
  <c r="O57" i="13"/>
  <c r="S57" i="13"/>
  <c r="BD58" i="13"/>
  <c r="U58" i="13"/>
  <c r="BZ58" i="13"/>
  <c r="AI58" i="13"/>
  <c r="AZ58" i="13"/>
  <c r="A57" i="13"/>
  <c r="CE70" i="13" l="1"/>
  <c r="CA70" i="13"/>
  <c r="BB70" i="13"/>
  <c r="BY72" i="13"/>
  <c r="BX72" i="13" s="1"/>
  <c r="D73" i="13"/>
  <c r="AJ58" i="13"/>
  <c r="AY58" i="13"/>
  <c r="S58" i="13"/>
  <c r="Q58" i="13"/>
  <c r="O58" i="13"/>
  <c r="AZ59" i="13"/>
  <c r="U59" i="13"/>
  <c r="AI59" i="13"/>
  <c r="BZ59" i="13"/>
  <c r="BD59" i="13"/>
  <c r="AH58" i="13"/>
  <c r="AF58" i="13"/>
  <c r="AG58" i="13"/>
  <c r="A58" i="13"/>
  <c r="CE71" i="13" l="1"/>
  <c r="CA71" i="13"/>
  <c r="BB71" i="13"/>
  <c r="D74" i="13"/>
  <c r="BY73" i="13"/>
  <c r="BX73" i="13" s="1"/>
  <c r="AJ59" i="13"/>
  <c r="AY59" i="13"/>
  <c r="Q59" i="13"/>
  <c r="S59" i="13"/>
  <c r="O59" i="13"/>
  <c r="AI60" i="13"/>
  <c r="BZ60" i="13"/>
  <c r="AZ60" i="13"/>
  <c r="U60" i="13"/>
  <c r="BD60" i="13"/>
  <c r="AF59" i="13"/>
  <c r="AH59" i="13"/>
  <c r="AG59" i="13"/>
  <c r="A59" i="13"/>
  <c r="CE72" i="13" l="1"/>
  <c r="CA72" i="13"/>
  <c r="BB72" i="13"/>
  <c r="BY74" i="13"/>
  <c r="BX74" i="13" s="1"/>
  <c r="D75" i="13"/>
  <c r="AJ60" i="13"/>
  <c r="AY60" i="13"/>
  <c r="AH60" i="13"/>
  <c r="AG60" i="13"/>
  <c r="AF60" i="13"/>
  <c r="S60" i="13"/>
  <c r="Q60" i="13"/>
  <c r="O60" i="13"/>
  <c r="AZ61" i="13"/>
  <c r="AI61" i="13"/>
  <c r="BZ61" i="13"/>
  <c r="BD61" i="13"/>
  <c r="U61" i="13"/>
  <c r="A60" i="13"/>
  <c r="CE73" i="13" l="1"/>
  <c r="CA73" i="13"/>
  <c r="BB73" i="13"/>
  <c r="BY75" i="13"/>
  <c r="BX75" i="13" s="1"/>
  <c r="D76" i="13"/>
  <c r="AJ61" i="13"/>
  <c r="AY61" i="13"/>
  <c r="AG61" i="13"/>
  <c r="AF61" i="13"/>
  <c r="AH61" i="13"/>
  <c r="Q61" i="13"/>
  <c r="O61" i="13"/>
  <c r="S61" i="13"/>
  <c r="AZ62" i="13"/>
  <c r="AI62" i="13"/>
  <c r="BZ62" i="13"/>
  <c r="BD62" i="13"/>
  <c r="U62" i="13"/>
  <c r="A61" i="13"/>
  <c r="CE74" i="13" l="1"/>
  <c r="CA74" i="13"/>
  <c r="BB74" i="13"/>
  <c r="BY76" i="13"/>
  <c r="BX76" i="13" s="1"/>
  <c r="D77" i="13"/>
  <c r="AJ62" i="13"/>
  <c r="AY62" i="13"/>
  <c r="S62" i="13"/>
  <c r="Q62" i="13"/>
  <c r="O62" i="13"/>
  <c r="AI63" i="13"/>
  <c r="BZ63" i="13"/>
  <c r="AZ63" i="13"/>
  <c r="BD63" i="13"/>
  <c r="U63" i="13"/>
  <c r="AH62" i="13"/>
  <c r="AG62" i="13"/>
  <c r="AF62" i="13"/>
  <c r="A62" i="13"/>
  <c r="CE75" i="13" l="1"/>
  <c r="CA75" i="13"/>
  <c r="BB75" i="13"/>
  <c r="D78" i="13"/>
  <c r="BY77" i="13"/>
  <c r="BX77" i="13" s="1"/>
  <c r="AJ63" i="13"/>
  <c r="AY63" i="13"/>
  <c r="Q63" i="13"/>
  <c r="O63" i="13"/>
  <c r="S63" i="13"/>
  <c r="AG63" i="13"/>
  <c r="AH63" i="13"/>
  <c r="AF63" i="13"/>
  <c r="BD64" i="13"/>
  <c r="BZ64" i="13"/>
  <c r="U64" i="13"/>
  <c r="AI64" i="13"/>
  <c r="AZ64" i="13"/>
  <c r="A63" i="13"/>
  <c r="CE76" i="13" l="1"/>
  <c r="CA76" i="13"/>
  <c r="BB76" i="13"/>
  <c r="BY78" i="13"/>
  <c r="BX78" i="13" s="1"/>
  <c r="D79" i="13"/>
  <c r="AJ64" i="13"/>
  <c r="AY64" i="13"/>
  <c r="S64" i="13"/>
  <c r="Q64" i="13"/>
  <c r="O64" i="13"/>
  <c r="AH64" i="13"/>
  <c r="AG64" i="13"/>
  <c r="AF64" i="13"/>
  <c r="AZ65" i="13"/>
  <c r="U65" i="13"/>
  <c r="AI65" i="13"/>
  <c r="BZ65" i="13"/>
  <c r="BD65" i="13"/>
  <c r="A64" i="13"/>
  <c r="CE77" i="13" l="1"/>
  <c r="CA77" i="13"/>
  <c r="BB77" i="13"/>
  <c r="BY79" i="13"/>
  <c r="BX79" i="13" s="1"/>
  <c r="D80" i="13"/>
  <c r="AJ65" i="13"/>
  <c r="AY65" i="13"/>
  <c r="AG65" i="13"/>
  <c r="AH65" i="13"/>
  <c r="AF65" i="13"/>
  <c r="BD66" i="13"/>
  <c r="U66" i="13"/>
  <c r="AI66" i="13"/>
  <c r="AZ66" i="13"/>
  <c r="BZ66" i="13"/>
  <c r="Q65" i="13"/>
  <c r="O65" i="13"/>
  <c r="S65" i="13"/>
  <c r="A65" i="13"/>
  <c r="CE78" i="13" l="1"/>
  <c r="CA78" i="13"/>
  <c r="BB78" i="13"/>
  <c r="BY80" i="13"/>
  <c r="BX80" i="13" s="1"/>
  <c r="D81" i="13"/>
  <c r="AJ66" i="13"/>
  <c r="AY66" i="13"/>
  <c r="AH66" i="13"/>
  <c r="AF66" i="13"/>
  <c r="AG66" i="13"/>
  <c r="AZ67" i="13"/>
  <c r="U67" i="13"/>
  <c r="AI67" i="13"/>
  <c r="BZ67" i="13"/>
  <c r="BD67" i="13"/>
  <c r="S66" i="13"/>
  <c r="Q66" i="13"/>
  <c r="O66" i="13"/>
  <c r="A66" i="13"/>
  <c r="CE79" i="13" l="1"/>
  <c r="CA79" i="13"/>
  <c r="BB79" i="13"/>
  <c r="D82" i="13"/>
  <c r="BY81" i="13"/>
  <c r="BX81" i="13" s="1"/>
  <c r="AJ67" i="13"/>
  <c r="AY67" i="13"/>
  <c r="AH67" i="13"/>
  <c r="AG67" i="13"/>
  <c r="AF67" i="13"/>
  <c r="AI68" i="13"/>
  <c r="BZ68" i="13"/>
  <c r="AZ68" i="13"/>
  <c r="U68" i="13"/>
  <c r="BD68" i="13"/>
  <c r="Q67" i="13"/>
  <c r="S67" i="13"/>
  <c r="O67" i="13"/>
  <c r="A67" i="13"/>
  <c r="CE80" i="13" l="1"/>
  <c r="CA80" i="13"/>
  <c r="BB80" i="13"/>
  <c r="BY82" i="13"/>
  <c r="BX82" i="13" s="1"/>
  <c r="D83" i="13"/>
  <c r="AJ68" i="13"/>
  <c r="AY68" i="13"/>
  <c r="AH68" i="13"/>
  <c r="AG68" i="13"/>
  <c r="AF68" i="13"/>
  <c r="S68" i="13"/>
  <c r="Q68" i="13"/>
  <c r="O68" i="13"/>
  <c r="AZ69" i="13"/>
  <c r="AI69" i="13"/>
  <c r="BZ69" i="13"/>
  <c r="U69" i="13"/>
  <c r="BD69" i="13"/>
  <c r="A68" i="13"/>
  <c r="CE81" i="13" l="1"/>
  <c r="CA81" i="13"/>
  <c r="BB81" i="13"/>
  <c r="BY83" i="13"/>
  <c r="BX83" i="13" s="1"/>
  <c r="D84" i="13"/>
  <c r="AJ69" i="13"/>
  <c r="AY69" i="13"/>
  <c r="AG69" i="13"/>
  <c r="AH69" i="13"/>
  <c r="AF69" i="13"/>
  <c r="AZ70" i="13"/>
  <c r="AI70" i="13"/>
  <c r="BZ70" i="13"/>
  <c r="BD70" i="13"/>
  <c r="U70" i="13"/>
  <c r="Q69" i="13"/>
  <c r="O69" i="13"/>
  <c r="S69" i="13"/>
  <c r="A69" i="13"/>
  <c r="CE82" i="13" l="1"/>
  <c r="CA82" i="13"/>
  <c r="BB82" i="13"/>
  <c r="BY84" i="13"/>
  <c r="BX84" i="13" s="1"/>
  <c r="D85" i="13"/>
  <c r="AJ70" i="13"/>
  <c r="AY70" i="13"/>
  <c r="AI71" i="13"/>
  <c r="BZ71" i="13"/>
  <c r="AZ71" i="13"/>
  <c r="U71" i="13"/>
  <c r="BD71" i="13"/>
  <c r="AH70" i="13"/>
  <c r="AG70" i="13"/>
  <c r="AF70" i="13"/>
  <c r="S70" i="13"/>
  <c r="Q70" i="13"/>
  <c r="O70" i="13"/>
  <c r="A70" i="13"/>
  <c r="CE83" i="13" l="1"/>
  <c r="CA83" i="13"/>
  <c r="BB83" i="13"/>
  <c r="D86" i="13"/>
  <c r="BY85" i="13"/>
  <c r="BX85" i="13" s="1"/>
  <c r="AJ71" i="13"/>
  <c r="AY71" i="13"/>
  <c r="BD72" i="13"/>
  <c r="AI72" i="13"/>
  <c r="AZ72" i="13"/>
  <c r="BZ72" i="13"/>
  <c r="U72" i="13"/>
  <c r="AG71" i="13"/>
  <c r="AH71" i="13"/>
  <c r="AF71" i="13"/>
  <c r="Q71" i="13"/>
  <c r="O71" i="13"/>
  <c r="S71" i="13"/>
  <c r="A71" i="13"/>
  <c r="CE84" i="13" l="1"/>
  <c r="CA84" i="13"/>
  <c r="BB84" i="13"/>
  <c r="BY86" i="13"/>
  <c r="BX86" i="13" s="1"/>
  <c r="D87" i="13"/>
  <c r="AJ72" i="13"/>
  <c r="AY72" i="13"/>
  <c r="AH72" i="13"/>
  <c r="AG72" i="13"/>
  <c r="AF72" i="13"/>
  <c r="S72" i="13"/>
  <c r="Q72" i="13"/>
  <c r="O72" i="13"/>
  <c r="AZ73" i="13"/>
  <c r="U73" i="13"/>
  <c r="AI73" i="13"/>
  <c r="BZ73" i="13"/>
  <c r="BD73" i="13"/>
  <c r="A72" i="13"/>
  <c r="CE85" i="13" l="1"/>
  <c r="CA85" i="13"/>
  <c r="BB85" i="13"/>
  <c r="BY87" i="13"/>
  <c r="BX87" i="13" s="1"/>
  <c r="D88" i="13"/>
  <c r="AJ73" i="13"/>
  <c r="AY73" i="13"/>
  <c r="Q73" i="13"/>
  <c r="O73" i="13"/>
  <c r="S73" i="13"/>
  <c r="BD74" i="13"/>
  <c r="U74" i="13"/>
  <c r="BZ74" i="13"/>
  <c r="AZ74" i="13"/>
  <c r="AI74" i="13"/>
  <c r="AG73" i="13"/>
  <c r="AH73" i="13"/>
  <c r="AF73" i="13"/>
  <c r="A73" i="13"/>
  <c r="CE86" i="13" l="1"/>
  <c r="CA86" i="13"/>
  <c r="BB86" i="13"/>
  <c r="BY88" i="13"/>
  <c r="BX88" i="13" s="1"/>
  <c r="D89" i="13"/>
  <c r="AJ74" i="13"/>
  <c r="AY74" i="13"/>
  <c r="S74" i="13"/>
  <c r="Q74" i="13"/>
  <c r="O74" i="13"/>
  <c r="AH74" i="13"/>
  <c r="AF74" i="13"/>
  <c r="AG74" i="13"/>
  <c r="AZ75" i="13"/>
  <c r="U75" i="13"/>
  <c r="AI75" i="13"/>
  <c r="BZ75" i="13"/>
  <c r="BD75" i="13"/>
  <c r="A74" i="13"/>
  <c r="CE87" i="13" l="1"/>
  <c r="CA87" i="13"/>
  <c r="BB87" i="13"/>
  <c r="D90" i="13"/>
  <c r="BY89" i="13"/>
  <c r="BX89" i="13" s="1"/>
  <c r="AJ75" i="13"/>
  <c r="AY75" i="13"/>
  <c r="AI76" i="13"/>
  <c r="BZ76" i="13"/>
  <c r="AZ76" i="13"/>
  <c r="U76" i="13"/>
  <c r="BD76" i="13"/>
  <c r="Q75" i="13"/>
  <c r="S75" i="13"/>
  <c r="O75" i="13"/>
  <c r="AF75" i="13"/>
  <c r="AH75" i="13"/>
  <c r="AG75" i="13"/>
  <c r="A75" i="13"/>
  <c r="CE88" i="13" l="1"/>
  <c r="CA88" i="13"/>
  <c r="BB88" i="13"/>
  <c r="BY90" i="13"/>
  <c r="BX90" i="13" s="1"/>
  <c r="D91" i="13"/>
  <c r="AJ76" i="13"/>
  <c r="AY76" i="13"/>
  <c r="AZ77" i="13"/>
  <c r="AI77" i="13"/>
  <c r="BZ77" i="13"/>
  <c r="BD77" i="13"/>
  <c r="U77" i="13"/>
  <c r="S76" i="13"/>
  <c r="Q76" i="13"/>
  <c r="O76" i="13"/>
  <c r="AH76" i="13"/>
  <c r="AG76" i="13"/>
  <c r="AF76" i="13"/>
  <c r="A76" i="13"/>
  <c r="CE89" i="13" l="1"/>
  <c r="CA89" i="13"/>
  <c r="BB89" i="13"/>
  <c r="BY91" i="13"/>
  <c r="BX91" i="13" s="1"/>
  <c r="D92" i="13"/>
  <c r="AJ77" i="13"/>
  <c r="AY77" i="13"/>
  <c r="AZ78" i="13"/>
  <c r="AI78" i="13"/>
  <c r="BZ78" i="13"/>
  <c r="BD78" i="13"/>
  <c r="U78" i="13"/>
  <c r="AG77" i="13"/>
  <c r="AH77" i="13"/>
  <c r="AF77" i="13"/>
  <c r="Q77" i="13"/>
  <c r="O77" i="13"/>
  <c r="S77" i="13"/>
  <c r="A77" i="13"/>
  <c r="CE90" i="13" l="1"/>
  <c r="CA90" i="13"/>
  <c r="BB90" i="13"/>
  <c r="BY92" i="13"/>
  <c r="BX92" i="13" s="1"/>
  <c r="D93" i="13"/>
  <c r="AJ78" i="13"/>
  <c r="AY78" i="13"/>
  <c r="AH78" i="13"/>
  <c r="AG78" i="13"/>
  <c r="AF78" i="13"/>
  <c r="S78" i="13"/>
  <c r="Q78" i="13"/>
  <c r="O78" i="13"/>
  <c r="AI79" i="13"/>
  <c r="BZ79" i="13"/>
  <c r="AZ79" i="13"/>
  <c r="BD79" i="13"/>
  <c r="U79" i="13"/>
  <c r="A78" i="13"/>
  <c r="CE91" i="13" l="1"/>
  <c r="CA91" i="13"/>
  <c r="BB91" i="13"/>
  <c r="D94" i="13"/>
  <c r="BY93" i="13"/>
  <c r="BX93" i="13" s="1"/>
  <c r="AJ79" i="13"/>
  <c r="AY79" i="13"/>
  <c r="Q79" i="13"/>
  <c r="O79" i="13"/>
  <c r="S79" i="13"/>
  <c r="AG79" i="13"/>
  <c r="AH79" i="13"/>
  <c r="AF79" i="13"/>
  <c r="BD80" i="13"/>
  <c r="BZ80" i="13"/>
  <c r="U80" i="13"/>
  <c r="AI80" i="13"/>
  <c r="AZ80" i="13"/>
  <c r="A79" i="13"/>
  <c r="CE92" i="13" l="1"/>
  <c r="CA92" i="13"/>
  <c r="BB92" i="13"/>
  <c r="BY94" i="13"/>
  <c r="BX94" i="13" s="1"/>
  <c r="D95" i="13"/>
  <c r="AJ80" i="13"/>
  <c r="AY80" i="13"/>
  <c r="S80" i="13"/>
  <c r="Q80" i="13"/>
  <c r="O80" i="13"/>
  <c r="AH80" i="13"/>
  <c r="AG80" i="13"/>
  <c r="AF80" i="13"/>
  <c r="AZ81" i="13"/>
  <c r="U81" i="13"/>
  <c r="AI81" i="13"/>
  <c r="BZ81" i="13"/>
  <c r="BD81" i="13"/>
  <c r="A80" i="13"/>
  <c r="CE93" i="13" l="1"/>
  <c r="CA93" i="13"/>
  <c r="BB93" i="13"/>
  <c r="BY95" i="13"/>
  <c r="BX95" i="13" s="1"/>
  <c r="D96" i="13"/>
  <c r="AJ81" i="13"/>
  <c r="AY81" i="13"/>
  <c r="AG81" i="13"/>
  <c r="AH81" i="13"/>
  <c r="AF81" i="13"/>
  <c r="BD82" i="13"/>
  <c r="U82" i="13"/>
  <c r="AI82" i="13"/>
  <c r="AZ82" i="13"/>
  <c r="BZ82" i="13"/>
  <c r="Q81" i="13"/>
  <c r="O81" i="13"/>
  <c r="S81" i="13"/>
  <c r="A81" i="13"/>
  <c r="CE94" i="13" l="1"/>
  <c r="CA94" i="13"/>
  <c r="BB94" i="13"/>
  <c r="BY96" i="13"/>
  <c r="BX96" i="13" s="1"/>
  <c r="D97" i="13"/>
  <c r="AJ82" i="13"/>
  <c r="AY82" i="13"/>
  <c r="AH82" i="13"/>
  <c r="AG82" i="13"/>
  <c r="AF82" i="13"/>
  <c r="S82" i="13"/>
  <c r="Q82" i="13"/>
  <c r="O82" i="13"/>
  <c r="AZ83" i="13"/>
  <c r="U83" i="13"/>
  <c r="AI83" i="13"/>
  <c r="BZ83" i="13"/>
  <c r="BD83" i="13"/>
  <c r="A82" i="13"/>
  <c r="CE95" i="13" l="1"/>
  <c r="CA95" i="13"/>
  <c r="BB95" i="13"/>
  <c r="D98" i="13"/>
  <c r="BY97" i="13"/>
  <c r="BX97" i="13" s="1"/>
  <c r="AJ83" i="13"/>
  <c r="AY83" i="13"/>
  <c r="AI84" i="13"/>
  <c r="BZ84" i="13"/>
  <c r="AZ84" i="13"/>
  <c r="U84" i="13"/>
  <c r="BD84" i="13"/>
  <c r="AH83" i="13"/>
  <c r="AG83" i="13"/>
  <c r="AF83" i="13"/>
  <c r="Q83" i="13"/>
  <c r="S83" i="13"/>
  <c r="O83" i="13"/>
  <c r="A83" i="13"/>
  <c r="CE96" i="13" l="1"/>
  <c r="CA96" i="13"/>
  <c r="BB96" i="13"/>
  <c r="BY98" i="13"/>
  <c r="BX98" i="13" s="1"/>
  <c r="D99" i="13"/>
  <c r="AJ84" i="13"/>
  <c r="AY84" i="13"/>
  <c r="AZ85" i="13"/>
  <c r="AI85" i="13"/>
  <c r="BZ85" i="13"/>
  <c r="BD85" i="13"/>
  <c r="U85" i="13"/>
  <c r="S84" i="13"/>
  <c r="Q84" i="13"/>
  <c r="O84" i="13"/>
  <c r="AH84" i="13"/>
  <c r="AG84" i="13"/>
  <c r="AF84" i="13"/>
  <c r="A84" i="13"/>
  <c r="CE97" i="13" l="1"/>
  <c r="CA97" i="13"/>
  <c r="BB97" i="13"/>
  <c r="BY99" i="13"/>
  <c r="BX99" i="13" s="1"/>
  <c r="D100" i="13"/>
  <c r="AJ85" i="13"/>
  <c r="AY85" i="13"/>
  <c r="AZ86" i="13"/>
  <c r="AI86" i="13"/>
  <c r="BZ86" i="13"/>
  <c r="BD86" i="13"/>
  <c r="U86" i="13"/>
  <c r="Q85" i="13"/>
  <c r="O85" i="13"/>
  <c r="S85" i="13"/>
  <c r="AG85" i="13"/>
  <c r="AH85" i="13"/>
  <c r="AF85" i="13"/>
  <c r="A85" i="13"/>
  <c r="CE98" i="13" l="1"/>
  <c r="CA98" i="13"/>
  <c r="BB98" i="13"/>
  <c r="BY100" i="13"/>
  <c r="BX100" i="13" s="1"/>
  <c r="D101" i="13"/>
  <c r="AJ86" i="13"/>
  <c r="AY86" i="13"/>
  <c r="S86" i="13"/>
  <c r="Q86" i="13"/>
  <c r="O86" i="13"/>
  <c r="AH86" i="13"/>
  <c r="AF86" i="13"/>
  <c r="AG86" i="13"/>
  <c r="AI87" i="13"/>
  <c r="BZ87" i="13"/>
  <c r="AZ87" i="13"/>
  <c r="BD87" i="13"/>
  <c r="U87" i="13"/>
  <c r="A86" i="13"/>
  <c r="CE99" i="13" l="1"/>
  <c r="CA99" i="13"/>
  <c r="BB99" i="13"/>
  <c r="D102" i="13"/>
  <c r="BY101" i="13"/>
  <c r="BX101" i="13" s="1"/>
  <c r="AJ87" i="13"/>
  <c r="AY87" i="13"/>
  <c r="BD88" i="13"/>
  <c r="AI88" i="13"/>
  <c r="AZ88" i="13"/>
  <c r="BZ88" i="13"/>
  <c r="U88" i="13"/>
  <c r="Q87" i="13"/>
  <c r="O87" i="13"/>
  <c r="S87" i="13"/>
  <c r="AG87" i="13"/>
  <c r="AH87" i="13"/>
  <c r="AF87" i="13"/>
  <c r="A87" i="13"/>
  <c r="CE100" i="13" l="1"/>
  <c r="CA100" i="13"/>
  <c r="BB100" i="13"/>
  <c r="BY102" i="13"/>
  <c r="BX102" i="13" s="1"/>
  <c r="D103" i="13"/>
  <c r="AJ88" i="13"/>
  <c r="AY88" i="13"/>
  <c r="S88" i="13"/>
  <c r="Q88" i="13"/>
  <c r="O88" i="13"/>
  <c r="AH88" i="13"/>
  <c r="AG88" i="13"/>
  <c r="AF88" i="13"/>
  <c r="AZ89" i="13"/>
  <c r="U89" i="13"/>
  <c r="AI89" i="13"/>
  <c r="BZ89" i="13"/>
  <c r="BD89" i="13"/>
  <c r="A88" i="13"/>
  <c r="CE101" i="13" l="1"/>
  <c r="CA101" i="13"/>
  <c r="BB101" i="13"/>
  <c r="BY103" i="13"/>
  <c r="BX103" i="13" s="1"/>
  <c r="D104" i="13"/>
  <c r="AJ89" i="13"/>
  <c r="AY89" i="13"/>
  <c r="BD90" i="13"/>
  <c r="U90" i="13"/>
  <c r="BZ90" i="13"/>
  <c r="AI90" i="13"/>
  <c r="AZ90" i="13"/>
  <c r="AG89" i="13"/>
  <c r="AH89" i="13"/>
  <c r="AF89" i="13"/>
  <c r="Q89" i="13"/>
  <c r="O89" i="13"/>
  <c r="S89" i="13"/>
  <c r="A89" i="13"/>
  <c r="CE102" i="13" l="1"/>
  <c r="CA102" i="13"/>
  <c r="BB102" i="13"/>
  <c r="BY104" i="13"/>
  <c r="BX104" i="13" s="1"/>
  <c r="D105" i="13"/>
  <c r="AJ90" i="13"/>
  <c r="AY90" i="13"/>
  <c r="S90" i="13"/>
  <c r="Q90" i="13"/>
  <c r="O90" i="13"/>
  <c r="AH90" i="13"/>
  <c r="AG90" i="13"/>
  <c r="AF90" i="13"/>
  <c r="AZ91" i="13"/>
  <c r="U91" i="13"/>
  <c r="AI91" i="13"/>
  <c r="BZ91" i="13"/>
  <c r="BD91" i="13"/>
  <c r="A90" i="13"/>
  <c r="CE103" i="13" l="1"/>
  <c r="CA103" i="13"/>
  <c r="BB103" i="13"/>
  <c r="D106" i="13"/>
  <c r="BY105" i="13"/>
  <c r="BX105" i="13" s="1"/>
  <c r="AJ91" i="13"/>
  <c r="AY91" i="13"/>
  <c r="Q91" i="13"/>
  <c r="S91" i="13"/>
  <c r="O91" i="13"/>
  <c r="AI92" i="13"/>
  <c r="BZ92" i="13"/>
  <c r="AZ92" i="13"/>
  <c r="U92" i="13"/>
  <c r="BD92" i="13"/>
  <c r="AF91" i="13"/>
  <c r="AH91" i="13"/>
  <c r="AG91" i="13"/>
  <c r="A91" i="13"/>
  <c r="CE104" i="13" l="1"/>
  <c r="CA104" i="13"/>
  <c r="BB104" i="13"/>
  <c r="BY106" i="13"/>
  <c r="BX106" i="13" s="1"/>
  <c r="D107" i="13"/>
  <c r="AJ92" i="13"/>
  <c r="AY92" i="13"/>
  <c r="AH92" i="13"/>
  <c r="AG92" i="13"/>
  <c r="AF92" i="13"/>
  <c r="S92" i="13"/>
  <c r="Q92" i="13"/>
  <c r="O92" i="13"/>
  <c r="AZ93" i="13"/>
  <c r="AI93" i="13"/>
  <c r="BZ93" i="13"/>
  <c r="BD93" i="13"/>
  <c r="U93" i="13"/>
  <c r="A92" i="13"/>
  <c r="CE105" i="13" l="1"/>
  <c r="CA105" i="13"/>
  <c r="BB105" i="13"/>
  <c r="BY107" i="13"/>
  <c r="BX107" i="13" s="1"/>
  <c r="D108" i="13"/>
  <c r="AJ93" i="13"/>
  <c r="AY93" i="13"/>
  <c r="AZ94" i="13"/>
  <c r="AI94" i="13"/>
  <c r="BZ94" i="13"/>
  <c r="BD94" i="13"/>
  <c r="U94" i="13"/>
  <c r="AG93" i="13"/>
  <c r="AF93" i="13"/>
  <c r="AH93" i="13"/>
  <c r="Q93" i="13"/>
  <c r="O93" i="13"/>
  <c r="S93" i="13"/>
  <c r="A93" i="13"/>
  <c r="CE106" i="13" l="1"/>
  <c r="CA106" i="13"/>
  <c r="BB106" i="13"/>
  <c r="BY108" i="13"/>
  <c r="BX108" i="13" s="1"/>
  <c r="D109" i="13"/>
  <c r="AJ94" i="13"/>
  <c r="AY94" i="13"/>
  <c r="S94" i="13"/>
  <c r="Q94" i="13"/>
  <c r="O94" i="13"/>
  <c r="AH94" i="13"/>
  <c r="AF94" i="13"/>
  <c r="AG94" i="13"/>
  <c r="AI95" i="13"/>
  <c r="BZ95" i="13"/>
  <c r="AZ95" i="13"/>
  <c r="BD95" i="13"/>
  <c r="U95" i="13"/>
  <c r="A94" i="13"/>
  <c r="CE107" i="13" l="1"/>
  <c r="CA107" i="13"/>
  <c r="BB107" i="13"/>
  <c r="D110" i="13"/>
  <c r="BY109" i="13"/>
  <c r="BX109" i="13" s="1"/>
  <c r="AJ95" i="13"/>
  <c r="AY95" i="13"/>
  <c r="Q95" i="13"/>
  <c r="O95" i="13"/>
  <c r="S95" i="13"/>
  <c r="BD96" i="13"/>
  <c r="BZ96" i="13"/>
  <c r="U96" i="13"/>
  <c r="AI96" i="13"/>
  <c r="AZ96" i="13"/>
  <c r="AG95" i="13"/>
  <c r="AH95" i="13"/>
  <c r="AF95" i="13"/>
  <c r="A95" i="13"/>
  <c r="CE108" i="13" l="1"/>
  <c r="CA108" i="13"/>
  <c r="BB108" i="13"/>
  <c r="BY110" i="13"/>
  <c r="BX110" i="13" s="1"/>
  <c r="D111" i="13"/>
  <c r="AJ96" i="13"/>
  <c r="AY96" i="13"/>
  <c r="AZ97" i="13"/>
  <c r="U97" i="13"/>
  <c r="AI97" i="13"/>
  <c r="BZ97" i="13"/>
  <c r="BD97" i="13"/>
  <c r="S96" i="13"/>
  <c r="Q96" i="13"/>
  <c r="O96" i="13"/>
  <c r="AH96" i="13"/>
  <c r="AG96" i="13"/>
  <c r="AF96" i="13"/>
  <c r="A96" i="13"/>
  <c r="CE109" i="13" l="1"/>
  <c r="CA109" i="13"/>
  <c r="BB109" i="13"/>
  <c r="BY111" i="13"/>
  <c r="BX111" i="13" s="1"/>
  <c r="D112" i="13"/>
  <c r="AJ97" i="13"/>
  <c r="AY97" i="13"/>
  <c r="Q97" i="13"/>
  <c r="O97" i="13"/>
  <c r="S97" i="13"/>
  <c r="BD98" i="13"/>
  <c r="U98" i="13"/>
  <c r="AI98" i="13"/>
  <c r="AZ98" i="13"/>
  <c r="BZ98" i="13"/>
  <c r="AG97" i="13"/>
  <c r="AH97" i="13"/>
  <c r="AF97" i="13"/>
  <c r="A97" i="13"/>
  <c r="CE110" i="13" l="1"/>
  <c r="CA110" i="13"/>
  <c r="BB110" i="13"/>
  <c r="BY112" i="13"/>
  <c r="BX112" i="13" s="1"/>
  <c r="D113" i="13"/>
  <c r="AJ98" i="13"/>
  <c r="AY98" i="13"/>
  <c r="S98" i="13"/>
  <c r="Q98" i="13"/>
  <c r="O98" i="13"/>
  <c r="AZ99" i="13"/>
  <c r="U99" i="13"/>
  <c r="AI99" i="13"/>
  <c r="BZ99" i="13"/>
  <c r="BD99" i="13"/>
  <c r="AH98" i="13"/>
  <c r="AG98" i="13"/>
  <c r="AF98" i="13"/>
  <c r="A98" i="13"/>
  <c r="CE111" i="13" l="1"/>
  <c r="CA111" i="13"/>
  <c r="BB111" i="13"/>
  <c r="D114" i="13"/>
  <c r="BY113" i="13"/>
  <c r="BX113" i="13" s="1"/>
  <c r="AJ99" i="13"/>
  <c r="AY99" i="13"/>
  <c r="AI100" i="13"/>
  <c r="BZ100" i="13"/>
  <c r="AZ100" i="13"/>
  <c r="U100" i="13"/>
  <c r="BD100" i="13"/>
  <c r="Q99" i="13"/>
  <c r="S99" i="13"/>
  <c r="O99" i="13"/>
  <c r="AF99" i="13"/>
  <c r="AG99" i="13"/>
  <c r="AH99" i="13"/>
  <c r="A99" i="13"/>
  <c r="CE112" i="13" l="1"/>
  <c r="CA112" i="13"/>
  <c r="BB112" i="13"/>
  <c r="BY114" i="13"/>
  <c r="BX114" i="13" s="1"/>
  <c r="D115" i="13"/>
  <c r="AJ100" i="13"/>
  <c r="AY100" i="13"/>
  <c r="AH100" i="13"/>
  <c r="AG100" i="13"/>
  <c r="AF100" i="13"/>
  <c r="AZ101" i="13"/>
  <c r="AI101" i="13"/>
  <c r="BZ101" i="13"/>
  <c r="BD101" i="13"/>
  <c r="U101" i="13"/>
  <c r="S100" i="13"/>
  <c r="Q100" i="13"/>
  <c r="O100" i="13"/>
  <c r="A100" i="13"/>
  <c r="CE113" i="13" l="1"/>
  <c r="CA113" i="13"/>
  <c r="BB113" i="13"/>
  <c r="BY115" i="13"/>
  <c r="BX115" i="13" s="1"/>
  <c r="D116" i="13"/>
  <c r="AJ101" i="13"/>
  <c r="AY101" i="13"/>
  <c r="AZ102" i="13"/>
  <c r="AI102" i="13"/>
  <c r="BZ102" i="13"/>
  <c r="BD102" i="13"/>
  <c r="U102" i="13"/>
  <c r="AG101" i="13"/>
  <c r="AH101" i="13"/>
  <c r="AF101" i="13"/>
  <c r="Q101" i="13"/>
  <c r="O101" i="13"/>
  <c r="S101" i="13"/>
  <c r="A101" i="13"/>
  <c r="CE114" i="13" l="1"/>
  <c r="CA114" i="13"/>
  <c r="BB114" i="13"/>
  <c r="BY116" i="13"/>
  <c r="BX116" i="13" s="1"/>
  <c r="D117" i="13"/>
  <c r="AJ102" i="13"/>
  <c r="AY102" i="13"/>
  <c r="S102" i="13"/>
  <c r="Q102" i="13"/>
  <c r="O102" i="13"/>
  <c r="AH102" i="13"/>
  <c r="AF102" i="13"/>
  <c r="AG102" i="13"/>
  <c r="AI103" i="13"/>
  <c r="BZ103" i="13"/>
  <c r="AZ103" i="13"/>
  <c r="U103" i="13"/>
  <c r="BD103" i="13"/>
  <c r="A102" i="13"/>
  <c r="CE115" i="13" l="1"/>
  <c r="CA115" i="13"/>
  <c r="BB115" i="13"/>
  <c r="D118" i="13"/>
  <c r="BY117" i="13"/>
  <c r="BX117" i="13" s="1"/>
  <c r="AJ103" i="13"/>
  <c r="AY103" i="13"/>
  <c r="BD104" i="13"/>
  <c r="AI104" i="13"/>
  <c r="AZ104" i="13"/>
  <c r="BZ104" i="13"/>
  <c r="U104" i="13"/>
  <c r="AG103" i="13"/>
  <c r="AH103" i="13"/>
  <c r="AF103" i="13"/>
  <c r="Q103" i="13"/>
  <c r="O103" i="13"/>
  <c r="S103" i="13"/>
  <c r="A103" i="13"/>
  <c r="CE116" i="13" l="1"/>
  <c r="CA116" i="13"/>
  <c r="BB116" i="13"/>
  <c r="BY118" i="13"/>
  <c r="BX118" i="13" s="1"/>
  <c r="D119" i="13"/>
  <c r="AJ104" i="13"/>
  <c r="AY104" i="13"/>
  <c r="S104" i="13"/>
  <c r="Q104" i="13"/>
  <c r="O104" i="13"/>
  <c r="AH104" i="13"/>
  <c r="AG104" i="13"/>
  <c r="AF104" i="13"/>
  <c r="AZ105" i="13"/>
  <c r="U105" i="13"/>
  <c r="AI105" i="13"/>
  <c r="BZ105" i="13"/>
  <c r="BD105" i="13"/>
  <c r="A104" i="13"/>
  <c r="CE117" i="13" l="1"/>
  <c r="CA117" i="13"/>
  <c r="BB117" i="13"/>
  <c r="BY119" i="13"/>
  <c r="BX119" i="13" s="1"/>
  <c r="D120" i="13"/>
  <c r="AJ105" i="13"/>
  <c r="AY105" i="13"/>
  <c r="AZ106" i="13"/>
  <c r="AI106" i="13"/>
  <c r="BZ106" i="13"/>
  <c r="BD106" i="13"/>
  <c r="U106" i="13"/>
  <c r="AF105" i="13"/>
  <c r="AG105" i="13"/>
  <c r="AH105" i="13"/>
  <c r="Q105" i="13"/>
  <c r="O105" i="13"/>
  <c r="S105" i="13"/>
  <c r="A105" i="13"/>
  <c r="CE118" i="13" l="1"/>
  <c r="CA118" i="13"/>
  <c r="BB118" i="13"/>
  <c r="BY120" i="13"/>
  <c r="BX120" i="13" s="1"/>
  <c r="D121" i="13"/>
  <c r="AJ106" i="13"/>
  <c r="AY106" i="13"/>
  <c r="O106" i="13"/>
  <c r="S106" i="13"/>
  <c r="Q106" i="13"/>
  <c r="AG106" i="13"/>
  <c r="AF106" i="13"/>
  <c r="AH106" i="13"/>
  <c r="BD107" i="13"/>
  <c r="U107" i="13"/>
  <c r="AI107" i="13"/>
  <c r="AZ107" i="13"/>
  <c r="BZ107" i="13"/>
  <c r="A106" i="13"/>
  <c r="CE119" i="13" l="1"/>
  <c r="CA119" i="13"/>
  <c r="BB119" i="13"/>
  <c r="D122" i="13"/>
  <c r="BY121" i="13"/>
  <c r="BX121" i="13" s="1"/>
  <c r="AJ107" i="13"/>
  <c r="AY107" i="13"/>
  <c r="AH107" i="13"/>
  <c r="AF107" i="13"/>
  <c r="AG107" i="13"/>
  <c r="BD108" i="13"/>
  <c r="AI108" i="13"/>
  <c r="AZ108" i="13"/>
  <c r="BZ108" i="13"/>
  <c r="U108" i="13"/>
  <c r="O107" i="13"/>
  <c r="S107" i="13"/>
  <c r="Q107" i="13"/>
  <c r="A107" i="13"/>
  <c r="CE120" i="13" l="1"/>
  <c r="CA120" i="13"/>
  <c r="BB120" i="13"/>
  <c r="BY122" i="13"/>
  <c r="BX122" i="13" s="1"/>
  <c r="D123" i="13"/>
  <c r="AJ108" i="13"/>
  <c r="AY108" i="13"/>
  <c r="Q108" i="13"/>
  <c r="S108" i="13"/>
  <c r="O108" i="13"/>
  <c r="AG108" i="13"/>
  <c r="AH108" i="13"/>
  <c r="AF108" i="13"/>
  <c r="AZ109" i="13"/>
  <c r="AI109" i="13"/>
  <c r="BZ109" i="13"/>
  <c r="BD109" i="13"/>
  <c r="U109" i="13"/>
  <c r="A108" i="13"/>
  <c r="CE121" i="13" l="1"/>
  <c r="CA121" i="13"/>
  <c r="BB121" i="13"/>
  <c r="BY123" i="13"/>
  <c r="BX123" i="13" s="1"/>
  <c r="D124" i="13"/>
  <c r="AJ109" i="13"/>
  <c r="AY109" i="13"/>
  <c r="AZ110" i="13"/>
  <c r="U110" i="13"/>
  <c r="AI110" i="13"/>
  <c r="BZ110" i="13"/>
  <c r="BD110" i="13"/>
  <c r="S109" i="13"/>
  <c r="Q109" i="13"/>
  <c r="O109" i="13"/>
  <c r="AF109" i="13"/>
  <c r="AG109" i="13"/>
  <c r="AH109" i="13"/>
  <c r="A109" i="13"/>
  <c r="CE122" i="13" l="1"/>
  <c r="CA122" i="13"/>
  <c r="BB122" i="13"/>
  <c r="BY124" i="13"/>
  <c r="BX124" i="13" s="1"/>
  <c r="D125" i="13"/>
  <c r="AJ110" i="13"/>
  <c r="AY110" i="13"/>
  <c r="AG110" i="13"/>
  <c r="AF110" i="13"/>
  <c r="AH110" i="13"/>
  <c r="AZ111" i="13"/>
  <c r="AI111" i="13"/>
  <c r="BZ111" i="13"/>
  <c r="U111" i="13"/>
  <c r="BD111" i="13"/>
  <c r="O110" i="13"/>
  <c r="Q110" i="13"/>
  <c r="S110" i="13"/>
  <c r="A110" i="13"/>
  <c r="CE123" i="13" l="1"/>
  <c r="CA123" i="13"/>
  <c r="BB123" i="13"/>
  <c r="D126" i="13"/>
  <c r="BY125" i="13"/>
  <c r="BX125" i="13" s="1"/>
  <c r="AJ111" i="13"/>
  <c r="AY111" i="13"/>
  <c r="AZ112" i="13"/>
  <c r="AI112" i="13"/>
  <c r="BZ112" i="13"/>
  <c r="BD112" i="13"/>
  <c r="U112" i="13"/>
  <c r="O111" i="13"/>
  <c r="Q111" i="13"/>
  <c r="S111" i="13"/>
  <c r="AH111" i="13"/>
  <c r="AG111" i="13"/>
  <c r="AF111" i="13"/>
  <c r="A111" i="13"/>
  <c r="CE124" i="13" l="1"/>
  <c r="CA124" i="13"/>
  <c r="BB124" i="13"/>
  <c r="BY126" i="13"/>
  <c r="BX126" i="13" s="1"/>
  <c r="D127" i="13"/>
  <c r="AJ112" i="13"/>
  <c r="AY112" i="13"/>
  <c r="AG112" i="13"/>
  <c r="AF112" i="13"/>
  <c r="AH112" i="13"/>
  <c r="BD113" i="13"/>
  <c r="U113" i="13"/>
  <c r="AZ113" i="13"/>
  <c r="BZ113" i="13"/>
  <c r="AI113" i="13"/>
  <c r="O112" i="13"/>
  <c r="S112" i="13"/>
  <c r="Q112" i="13"/>
  <c r="A112" i="13"/>
  <c r="CE125" i="13" l="1"/>
  <c r="CA125" i="13"/>
  <c r="BB125" i="13"/>
  <c r="BY127" i="13"/>
  <c r="BX127" i="13" s="1"/>
  <c r="D128" i="13"/>
  <c r="AJ113" i="13"/>
  <c r="AY113" i="13"/>
  <c r="BD114" i="13"/>
  <c r="U114" i="13"/>
  <c r="BZ114" i="13"/>
  <c r="AI114" i="13"/>
  <c r="AZ114" i="13"/>
  <c r="Q113" i="13"/>
  <c r="S113" i="13"/>
  <c r="O113" i="13"/>
  <c r="AH113" i="13"/>
  <c r="AF113" i="13"/>
  <c r="AG113" i="13"/>
  <c r="A113" i="13"/>
  <c r="CE126" i="13" l="1"/>
  <c r="CA126" i="13"/>
  <c r="BB126" i="13"/>
  <c r="BY128" i="13"/>
  <c r="BX128" i="13" s="1"/>
  <c r="D129" i="13"/>
  <c r="AJ114" i="13"/>
  <c r="AY114" i="13"/>
  <c r="O114" i="13"/>
  <c r="Q114" i="13"/>
  <c r="S114" i="13"/>
  <c r="AG114" i="13"/>
  <c r="AH114" i="13"/>
  <c r="AF114" i="13"/>
  <c r="AZ115" i="13"/>
  <c r="BZ115" i="13"/>
  <c r="U115" i="13"/>
  <c r="BD115" i="13"/>
  <c r="AI115" i="13"/>
  <c r="A114" i="13"/>
  <c r="CE127" i="13" l="1"/>
  <c r="CA127" i="13"/>
  <c r="BB127" i="13"/>
  <c r="D130" i="13"/>
  <c r="BY129" i="13"/>
  <c r="BX129" i="13" s="1"/>
  <c r="AJ115" i="13"/>
  <c r="AY115" i="13"/>
  <c r="AI116" i="13"/>
  <c r="BZ116" i="13"/>
  <c r="BD116" i="13"/>
  <c r="U116" i="13"/>
  <c r="AZ116" i="13"/>
  <c r="O115" i="13"/>
  <c r="Q115" i="13"/>
  <c r="S115" i="13"/>
  <c r="AF115" i="13"/>
  <c r="AH115" i="13"/>
  <c r="AG115" i="13"/>
  <c r="A115" i="13"/>
  <c r="CE128" i="13" l="1"/>
  <c r="CA128" i="13"/>
  <c r="BB128" i="13"/>
  <c r="BY130" i="13"/>
  <c r="BX130" i="13" s="1"/>
  <c r="D131" i="13"/>
  <c r="AJ116" i="13"/>
  <c r="AY116" i="13"/>
  <c r="O116" i="13"/>
  <c r="S116" i="13"/>
  <c r="Q116" i="13"/>
  <c r="AG116" i="13"/>
  <c r="AF116" i="13"/>
  <c r="AH116" i="13"/>
  <c r="BD117" i="13"/>
  <c r="U117" i="13"/>
  <c r="BZ117" i="13"/>
  <c r="AZ117" i="13"/>
  <c r="AI117" i="13"/>
  <c r="A116" i="13"/>
  <c r="CE129" i="13" l="1"/>
  <c r="CA129" i="13"/>
  <c r="BB129" i="13"/>
  <c r="BY131" i="13"/>
  <c r="BX131" i="13" s="1"/>
  <c r="D132" i="13"/>
  <c r="AJ117" i="13"/>
  <c r="AY117" i="13"/>
  <c r="O117" i="13"/>
  <c r="S117" i="13"/>
  <c r="Q117" i="13"/>
  <c r="BD118" i="13"/>
  <c r="U118" i="13"/>
  <c r="AI118" i="13"/>
  <c r="AZ118" i="13"/>
  <c r="BZ118" i="13"/>
  <c r="AF117" i="13"/>
  <c r="AH117" i="13"/>
  <c r="AG117" i="13"/>
  <c r="A117" i="13"/>
  <c r="CE130" i="13" l="1"/>
  <c r="CA130" i="13"/>
  <c r="BB130" i="13"/>
  <c r="BY132" i="13"/>
  <c r="BX132" i="13" s="1"/>
  <c r="D133" i="13"/>
  <c r="AJ118" i="13"/>
  <c r="AY118" i="13"/>
  <c r="O118" i="13"/>
  <c r="Q118" i="13"/>
  <c r="S118" i="13"/>
  <c r="AZ119" i="13"/>
  <c r="AI119" i="13"/>
  <c r="BZ119" i="13"/>
  <c r="BD119" i="13"/>
  <c r="U119" i="13"/>
  <c r="AG118" i="13"/>
  <c r="AF118" i="13"/>
  <c r="AH118" i="13"/>
  <c r="A118" i="13"/>
  <c r="CE131" i="13" l="1"/>
  <c r="CA131" i="13"/>
  <c r="BB131" i="13"/>
  <c r="D134" i="13"/>
  <c r="BY133" i="13"/>
  <c r="BX133" i="13" s="1"/>
  <c r="AJ119" i="13"/>
  <c r="AY119" i="13"/>
  <c r="AI120" i="13"/>
  <c r="BZ120" i="13"/>
  <c r="AZ120" i="13"/>
  <c r="BD120" i="13"/>
  <c r="U120" i="13"/>
  <c r="O119" i="13"/>
  <c r="Q119" i="13"/>
  <c r="S119" i="13"/>
  <c r="AF119" i="13"/>
  <c r="AH119" i="13"/>
  <c r="AG119" i="13"/>
  <c r="A119" i="13"/>
  <c r="CE132" i="13" l="1"/>
  <c r="CA132" i="13"/>
  <c r="BB132" i="13"/>
  <c r="BY134" i="13"/>
  <c r="BX134" i="13" s="1"/>
  <c r="D135" i="13"/>
  <c r="AJ120" i="13"/>
  <c r="AY120" i="13"/>
  <c r="O120" i="13"/>
  <c r="S120" i="13"/>
  <c r="Q120" i="13"/>
  <c r="AG120" i="13"/>
  <c r="AF120" i="13"/>
  <c r="AH120" i="13"/>
  <c r="BD121" i="13"/>
  <c r="U121" i="13"/>
  <c r="AZ121" i="13"/>
  <c r="AI121" i="13"/>
  <c r="BZ121" i="13"/>
  <c r="A120" i="13"/>
  <c r="CE133" i="13" l="1"/>
  <c r="CA133" i="13"/>
  <c r="BB133" i="13"/>
  <c r="BY135" i="13"/>
  <c r="BX135" i="13" s="1"/>
  <c r="D136" i="13"/>
  <c r="AJ121" i="13"/>
  <c r="AY121" i="13"/>
  <c r="BD122" i="13"/>
  <c r="U122" i="13"/>
  <c r="BZ122" i="13"/>
  <c r="AI122" i="13"/>
  <c r="AZ122" i="13"/>
  <c r="O121" i="13"/>
  <c r="S121" i="13"/>
  <c r="Q121" i="13"/>
  <c r="AF121" i="13"/>
  <c r="AH121" i="13"/>
  <c r="AG121" i="13"/>
  <c r="A121" i="13"/>
  <c r="CE134" i="13" l="1"/>
  <c r="CA134" i="13"/>
  <c r="BB134" i="13"/>
  <c r="BY136" i="13"/>
  <c r="BX136" i="13" s="1"/>
  <c r="D137" i="13"/>
  <c r="AJ122" i="13"/>
  <c r="AY122" i="13"/>
  <c r="AG122" i="13"/>
  <c r="AH122" i="13"/>
  <c r="AF122" i="13"/>
  <c r="AI123" i="13"/>
  <c r="BZ123" i="13"/>
  <c r="AZ123" i="13"/>
  <c r="U123" i="13"/>
  <c r="BD123" i="13"/>
  <c r="O122" i="13"/>
  <c r="Q122" i="13"/>
  <c r="S122" i="13"/>
  <c r="A122" i="13"/>
  <c r="CE135" i="13" l="1"/>
  <c r="CA135" i="13"/>
  <c r="BB135" i="13"/>
  <c r="D138" i="13"/>
  <c r="BY137" i="13"/>
  <c r="BX137" i="13" s="1"/>
  <c r="AJ123" i="13"/>
  <c r="AY123" i="13"/>
  <c r="AH123" i="13"/>
  <c r="AF123" i="13"/>
  <c r="AG123" i="13"/>
  <c r="AZ124" i="13"/>
  <c r="AI124" i="13"/>
  <c r="BZ124" i="13"/>
  <c r="U124" i="13"/>
  <c r="BD124" i="13"/>
  <c r="O123" i="13"/>
  <c r="Q123" i="13"/>
  <c r="S123" i="13"/>
  <c r="A123" i="13"/>
  <c r="CE136" i="13" l="1"/>
  <c r="CA136" i="13"/>
  <c r="BB136" i="13"/>
  <c r="BY138" i="13"/>
  <c r="BX138" i="13" s="1"/>
  <c r="D139" i="13"/>
  <c r="AJ124" i="13"/>
  <c r="AY124" i="13"/>
  <c r="O124" i="13"/>
  <c r="S124" i="13"/>
  <c r="Q124" i="13"/>
  <c r="AG124" i="13"/>
  <c r="AF124" i="13"/>
  <c r="AH124" i="13"/>
  <c r="BD125" i="13"/>
  <c r="U125" i="13"/>
  <c r="AI125" i="13"/>
  <c r="BZ125" i="13"/>
  <c r="AZ125" i="13"/>
  <c r="A124" i="13"/>
  <c r="CE137" i="13" l="1"/>
  <c r="CA137" i="13"/>
  <c r="BB137" i="13"/>
  <c r="BY139" i="13"/>
  <c r="BX139" i="13" s="1"/>
  <c r="D140" i="13"/>
  <c r="AJ125" i="13"/>
  <c r="AY125" i="13"/>
  <c r="O125" i="13"/>
  <c r="Q125" i="13"/>
  <c r="S125" i="13"/>
  <c r="BD126" i="13"/>
  <c r="U126" i="13"/>
  <c r="AZ126" i="13"/>
  <c r="AI126" i="13"/>
  <c r="BZ126" i="13"/>
  <c r="AH125" i="13"/>
  <c r="AF125" i="13"/>
  <c r="AG125" i="13"/>
  <c r="A125" i="13"/>
  <c r="CE138" i="13" l="1"/>
  <c r="CA138" i="13"/>
  <c r="BB138" i="13"/>
  <c r="D141" i="13"/>
  <c r="BY140" i="13"/>
  <c r="BX140" i="13" s="1"/>
  <c r="AJ126" i="13"/>
  <c r="AY126" i="13"/>
  <c r="O126" i="13"/>
  <c r="Q126" i="13"/>
  <c r="S126" i="13"/>
  <c r="AG126" i="13"/>
  <c r="AH126" i="13"/>
  <c r="AF126" i="13"/>
  <c r="AZ127" i="13"/>
  <c r="AI127" i="13"/>
  <c r="BZ127" i="13"/>
  <c r="BD127" i="13"/>
  <c r="U127" i="13"/>
  <c r="A126" i="13"/>
  <c r="CE139" i="13" l="1"/>
  <c r="CA139" i="13"/>
  <c r="BB139" i="13"/>
  <c r="D142" i="13"/>
  <c r="BY141" i="13"/>
  <c r="BX141" i="13" s="1"/>
  <c r="AJ127" i="13"/>
  <c r="AY127" i="13"/>
  <c r="AI128" i="13"/>
  <c r="BZ128" i="13"/>
  <c r="AZ128" i="13"/>
  <c r="BD128" i="13"/>
  <c r="U128" i="13"/>
  <c r="O127" i="13"/>
  <c r="S127" i="13"/>
  <c r="Q127" i="13"/>
  <c r="AF127" i="13"/>
  <c r="AH127" i="13"/>
  <c r="AG127" i="13"/>
  <c r="A127" i="13"/>
  <c r="CE140" i="13" l="1"/>
  <c r="CA140" i="13"/>
  <c r="BB140" i="13"/>
  <c r="BY142" i="13"/>
  <c r="BX142" i="13" s="1"/>
  <c r="D143" i="13"/>
  <c r="AJ128" i="13"/>
  <c r="AY128" i="13"/>
  <c r="O128" i="13"/>
  <c r="S128" i="13"/>
  <c r="Q128" i="13"/>
  <c r="BD129" i="13"/>
  <c r="U129" i="13"/>
  <c r="AZ129" i="13"/>
  <c r="AI129" i="13"/>
  <c r="BZ129" i="13"/>
  <c r="AG128" i="13"/>
  <c r="AF128" i="13"/>
  <c r="AH128" i="13"/>
  <c r="A128" i="13"/>
  <c r="CE141" i="13" l="1"/>
  <c r="CA141" i="13"/>
  <c r="BB141" i="13"/>
  <c r="D144" i="13"/>
  <c r="BY143" i="13"/>
  <c r="BX143" i="13" s="1"/>
  <c r="AJ129" i="13"/>
  <c r="AY129" i="13"/>
  <c r="AF129" i="13"/>
  <c r="AH129" i="13"/>
  <c r="AG129" i="13"/>
  <c r="BD130" i="13"/>
  <c r="U130" i="13"/>
  <c r="AI130" i="13"/>
  <c r="BZ130" i="13"/>
  <c r="AZ130" i="13"/>
  <c r="O129" i="13"/>
  <c r="S129" i="13"/>
  <c r="Q129" i="13"/>
  <c r="A129" i="13"/>
  <c r="CE142" i="13" l="1"/>
  <c r="CA142" i="13"/>
  <c r="BB142" i="13"/>
  <c r="BY144" i="13"/>
  <c r="BX144" i="13" s="1"/>
  <c r="D145" i="13"/>
  <c r="AJ130" i="13"/>
  <c r="AY130" i="13"/>
  <c r="AG130" i="13"/>
  <c r="AH130" i="13"/>
  <c r="AF130" i="13"/>
  <c r="AI131" i="13"/>
  <c r="BZ131" i="13"/>
  <c r="AZ131" i="13"/>
  <c r="U131" i="13"/>
  <c r="BD131" i="13"/>
  <c r="O130" i="13"/>
  <c r="Q130" i="13"/>
  <c r="S130" i="13"/>
  <c r="A130" i="13"/>
  <c r="CE143" i="13" l="1"/>
  <c r="CA143" i="13"/>
  <c r="BB143" i="13"/>
  <c r="BY145" i="13"/>
  <c r="BX145" i="13" s="1"/>
  <c r="D146" i="13"/>
  <c r="AJ131" i="13"/>
  <c r="AY131" i="13"/>
  <c r="AZ132" i="13"/>
  <c r="AI132" i="13"/>
  <c r="BZ132" i="13"/>
  <c r="U132" i="13"/>
  <c r="BD132" i="13"/>
  <c r="O131" i="13"/>
  <c r="Q131" i="13"/>
  <c r="S131" i="13"/>
  <c r="AH131" i="13"/>
  <c r="AF131" i="13"/>
  <c r="AG131" i="13"/>
  <c r="A131" i="13"/>
  <c r="CE144" i="13" l="1"/>
  <c r="CA144" i="13"/>
  <c r="BB144" i="13"/>
  <c r="D147" i="13"/>
  <c r="BY146" i="13"/>
  <c r="BX146" i="13" s="1"/>
  <c r="AJ132" i="13"/>
  <c r="AY132" i="13"/>
  <c r="O132" i="13"/>
  <c r="S132" i="13"/>
  <c r="Q132" i="13"/>
  <c r="BD133" i="13"/>
  <c r="U133" i="13"/>
  <c r="BZ133" i="13"/>
  <c r="AI133" i="13"/>
  <c r="AZ133" i="13"/>
  <c r="AG132" i="13"/>
  <c r="AF132" i="13"/>
  <c r="AH132" i="13"/>
  <c r="A132" i="13"/>
  <c r="CE145" i="13" l="1"/>
  <c r="CA145" i="13"/>
  <c r="BB145" i="13"/>
  <c r="BY147" i="13"/>
  <c r="BX147" i="13" s="1"/>
  <c r="D148" i="13"/>
  <c r="AJ133" i="13"/>
  <c r="AY133" i="13"/>
  <c r="BD134" i="13"/>
  <c r="U134" i="13"/>
  <c r="AZ134" i="13"/>
  <c r="BZ134" i="13"/>
  <c r="AI134" i="13"/>
  <c r="AH133" i="13"/>
  <c r="AF133" i="13"/>
  <c r="AG133" i="13"/>
  <c r="O133" i="13"/>
  <c r="Q133" i="13"/>
  <c r="S133" i="13"/>
  <c r="A133" i="13"/>
  <c r="CE146" i="13" l="1"/>
  <c r="CA146" i="13"/>
  <c r="BB146" i="13"/>
  <c r="BY148" i="13"/>
  <c r="BX148" i="13" s="1"/>
  <c r="D149" i="13"/>
  <c r="AJ134" i="13"/>
  <c r="AY134" i="13"/>
  <c r="O134" i="13"/>
  <c r="Q134" i="13"/>
  <c r="S134" i="13"/>
  <c r="AG134" i="13"/>
  <c r="AH134" i="13"/>
  <c r="AF134" i="13"/>
  <c r="AZ135" i="13"/>
  <c r="AI135" i="13"/>
  <c r="BZ135" i="13"/>
  <c r="BD135" i="13"/>
  <c r="U135" i="13"/>
  <c r="A134" i="13"/>
  <c r="CE147" i="13" l="1"/>
  <c r="CA147" i="13"/>
  <c r="BB147" i="13"/>
  <c r="BY149" i="13"/>
  <c r="BX149" i="13" s="1"/>
  <c r="D150" i="13"/>
  <c r="AJ135" i="13"/>
  <c r="AY135" i="13"/>
  <c r="AI136" i="13"/>
  <c r="BZ136" i="13"/>
  <c r="AZ136" i="13"/>
  <c r="BD136" i="13"/>
  <c r="U136" i="13"/>
  <c r="O135" i="13"/>
  <c r="S135" i="13"/>
  <c r="Q135" i="13"/>
  <c r="AF135" i="13"/>
  <c r="AH135" i="13"/>
  <c r="AG135" i="13"/>
  <c r="A135" i="13"/>
  <c r="CE148" i="13" l="1"/>
  <c r="CA148" i="13"/>
  <c r="BB148" i="13"/>
  <c r="D151" i="13"/>
  <c r="BY150" i="13"/>
  <c r="BX150" i="13" s="1"/>
  <c r="AJ136" i="13"/>
  <c r="AY136" i="13"/>
  <c r="O136" i="13"/>
  <c r="S136" i="13"/>
  <c r="Q136" i="13"/>
  <c r="AG136" i="13"/>
  <c r="AF136" i="13"/>
  <c r="AH136" i="13"/>
  <c r="BD137" i="13"/>
  <c r="U137" i="13"/>
  <c r="AZ137" i="13"/>
  <c r="AI137" i="13"/>
  <c r="BZ137" i="13"/>
  <c r="A136" i="13"/>
  <c r="CE149" i="13" l="1"/>
  <c r="CA149" i="13"/>
  <c r="BB149" i="13"/>
  <c r="BY151" i="13"/>
  <c r="BX151" i="13" s="1"/>
  <c r="D152" i="13"/>
  <c r="AJ137" i="13"/>
  <c r="AY137" i="13"/>
  <c r="BD138" i="13"/>
  <c r="U138" i="13"/>
  <c r="BZ138" i="13"/>
  <c r="AI138" i="13"/>
  <c r="AZ138" i="13"/>
  <c r="O137" i="13"/>
  <c r="S137" i="13"/>
  <c r="Q137" i="13"/>
  <c r="AF137" i="13"/>
  <c r="AH137" i="13"/>
  <c r="AG137" i="13"/>
  <c r="A137" i="13"/>
  <c r="CE150" i="13" l="1"/>
  <c r="CA150" i="13"/>
  <c r="BB150" i="13"/>
  <c r="BY152" i="13"/>
  <c r="BX152" i="13" s="1"/>
  <c r="D153" i="13"/>
  <c r="AJ138" i="13"/>
  <c r="AY138" i="13"/>
  <c r="AG138" i="13"/>
  <c r="AH138" i="13"/>
  <c r="AF138" i="13"/>
  <c r="AI139" i="13"/>
  <c r="BZ139" i="13"/>
  <c r="AZ139" i="13"/>
  <c r="U139" i="13"/>
  <c r="BD139" i="13"/>
  <c r="O138" i="13"/>
  <c r="Q138" i="13"/>
  <c r="S138" i="13"/>
  <c r="A138" i="13"/>
  <c r="CE151" i="13" l="1"/>
  <c r="CA151" i="13"/>
  <c r="BB151" i="13"/>
  <c r="BY153" i="13"/>
  <c r="BX153" i="13" s="1"/>
  <c r="D154" i="13"/>
  <c r="AJ139" i="13"/>
  <c r="AY139" i="13"/>
  <c r="O139" i="13"/>
  <c r="Q139" i="13"/>
  <c r="S139" i="13"/>
  <c r="AZ140" i="13"/>
  <c r="AI140" i="13"/>
  <c r="BZ140" i="13"/>
  <c r="U140" i="13"/>
  <c r="BD140" i="13"/>
  <c r="AH139" i="13"/>
  <c r="AF139" i="13"/>
  <c r="AG139" i="13"/>
  <c r="A139" i="13"/>
  <c r="CE152" i="13" l="1"/>
  <c r="CA152" i="13"/>
  <c r="BB152" i="13"/>
  <c r="D155" i="13"/>
  <c r="BY154" i="13"/>
  <c r="BX154" i="13" s="1"/>
  <c r="AJ140" i="13"/>
  <c r="AY140" i="13"/>
  <c r="O140" i="13"/>
  <c r="S140" i="13"/>
  <c r="Q140" i="13"/>
  <c r="BD141" i="13"/>
  <c r="U141" i="13"/>
  <c r="AI141" i="13"/>
  <c r="BZ141" i="13"/>
  <c r="AZ141" i="13"/>
  <c r="AG140" i="13"/>
  <c r="AF140" i="13"/>
  <c r="AH140" i="13"/>
  <c r="A140" i="13"/>
  <c r="CE153" i="13" l="1"/>
  <c r="CA153" i="13"/>
  <c r="BB153" i="13"/>
  <c r="BY155" i="13"/>
  <c r="BX155" i="13" s="1"/>
  <c r="D156" i="13"/>
  <c r="AJ141" i="13"/>
  <c r="AY141" i="13"/>
  <c r="O141" i="13"/>
  <c r="Q141" i="13"/>
  <c r="S141" i="13"/>
  <c r="BD142" i="13"/>
  <c r="U142" i="13"/>
  <c r="AZ142" i="13"/>
  <c r="BZ142" i="13"/>
  <c r="AI142" i="13"/>
  <c r="AH141" i="13"/>
  <c r="AF141" i="13"/>
  <c r="AG141" i="13"/>
  <c r="A141" i="13"/>
  <c r="CE154" i="13" l="1"/>
  <c r="CA154" i="13"/>
  <c r="BB154" i="13"/>
  <c r="BY156" i="13"/>
  <c r="BX156" i="13" s="1"/>
  <c r="D157" i="13"/>
  <c r="AJ142" i="13"/>
  <c r="AY142" i="13"/>
  <c r="AZ143" i="13"/>
  <c r="AI143" i="13"/>
  <c r="BZ143" i="13"/>
  <c r="BD143" i="13"/>
  <c r="U143" i="13"/>
  <c r="O142" i="13"/>
  <c r="Q142" i="13"/>
  <c r="S142" i="13"/>
  <c r="AG142" i="13"/>
  <c r="AH142" i="13"/>
  <c r="AF142" i="13"/>
  <c r="A142" i="13"/>
  <c r="CE155" i="13" l="1"/>
  <c r="CA155" i="13"/>
  <c r="BB155" i="13"/>
  <c r="BY157" i="13"/>
  <c r="BX157" i="13" s="1"/>
  <c r="D158" i="13"/>
  <c r="AJ143" i="13"/>
  <c r="AY143" i="13"/>
  <c r="O143" i="13"/>
  <c r="S143" i="13"/>
  <c r="Q143" i="13"/>
  <c r="AF143" i="13"/>
  <c r="AH143" i="13"/>
  <c r="AG143" i="13"/>
  <c r="AI144" i="13"/>
  <c r="BZ144" i="13"/>
  <c r="AZ144" i="13"/>
  <c r="BD144" i="13"/>
  <c r="U144" i="13"/>
  <c r="A143" i="13"/>
  <c r="CE156" i="13" l="1"/>
  <c r="CA156" i="13"/>
  <c r="BB156" i="13"/>
  <c r="D159" i="13"/>
  <c r="BY158" i="13"/>
  <c r="BX158" i="13" s="1"/>
  <c r="AJ144" i="13"/>
  <c r="AY144" i="13"/>
  <c r="AG144" i="13"/>
  <c r="AF144" i="13"/>
  <c r="AH144" i="13"/>
  <c r="BD145" i="13"/>
  <c r="U145" i="13"/>
  <c r="AZ145" i="13"/>
  <c r="BZ145" i="13"/>
  <c r="AI145" i="13"/>
  <c r="O144" i="13"/>
  <c r="S144" i="13"/>
  <c r="Q144" i="13"/>
  <c r="A144" i="13"/>
  <c r="CE157" i="13" l="1"/>
  <c r="CA157" i="13"/>
  <c r="BB157" i="13"/>
  <c r="BY159" i="13"/>
  <c r="BX159" i="13" s="1"/>
  <c r="D160" i="13"/>
  <c r="AJ145" i="13"/>
  <c r="AY145" i="13"/>
  <c r="BD146" i="13"/>
  <c r="U146" i="13"/>
  <c r="AI146" i="13"/>
  <c r="BZ146" i="13"/>
  <c r="AZ146" i="13"/>
  <c r="AF145" i="13"/>
  <c r="AH145" i="13"/>
  <c r="AG145" i="13"/>
  <c r="O145" i="13"/>
  <c r="S145" i="13"/>
  <c r="Q145" i="13"/>
  <c r="A145" i="13"/>
  <c r="CE158" i="13" l="1"/>
  <c r="CA158" i="13"/>
  <c r="BB158" i="13"/>
  <c r="BY160" i="13"/>
  <c r="BX160" i="13" s="1"/>
  <c r="D161" i="13"/>
  <c r="AJ146" i="13"/>
  <c r="AY146" i="13"/>
  <c r="AG146" i="13"/>
  <c r="AH146" i="13"/>
  <c r="AF146" i="13"/>
  <c r="AI147" i="13"/>
  <c r="BZ147" i="13"/>
  <c r="AZ147" i="13"/>
  <c r="U147" i="13"/>
  <c r="BD147" i="13"/>
  <c r="O146" i="13"/>
  <c r="Q146" i="13"/>
  <c r="S146" i="13"/>
  <c r="A146" i="13"/>
  <c r="CE159" i="13" l="1"/>
  <c r="CA159" i="13"/>
  <c r="BB159" i="13"/>
  <c r="BY161" i="13"/>
  <c r="BX161" i="13" s="1"/>
  <c r="D162" i="13"/>
  <c r="AJ147" i="13"/>
  <c r="AY147" i="13"/>
  <c r="AH147" i="13"/>
  <c r="AF147" i="13"/>
  <c r="AG147" i="13"/>
  <c r="AZ148" i="13"/>
  <c r="AI148" i="13"/>
  <c r="BZ148" i="13"/>
  <c r="U148" i="13"/>
  <c r="BD148" i="13"/>
  <c r="O147" i="13"/>
  <c r="Q147" i="13"/>
  <c r="S147" i="13"/>
  <c r="A147" i="13"/>
  <c r="CE160" i="13" l="1"/>
  <c r="CA160" i="13"/>
  <c r="BB160" i="13"/>
  <c r="D163" i="13"/>
  <c r="BY162" i="13"/>
  <c r="BX162" i="13" s="1"/>
  <c r="AJ148" i="13"/>
  <c r="AY148" i="13"/>
  <c r="AG148" i="13"/>
  <c r="AF148" i="13"/>
  <c r="AH148" i="13"/>
  <c r="BD149" i="13"/>
  <c r="U149" i="13"/>
  <c r="BZ149" i="13"/>
  <c r="AI149" i="13"/>
  <c r="AZ149" i="13"/>
  <c r="O148" i="13"/>
  <c r="S148" i="13"/>
  <c r="Q148" i="13"/>
  <c r="A148" i="13"/>
  <c r="CE161" i="13" l="1"/>
  <c r="CA161" i="13"/>
  <c r="BB161" i="13"/>
  <c r="BY163" i="13"/>
  <c r="BX163" i="13" s="1"/>
  <c r="D164" i="13"/>
  <c r="AJ149" i="13"/>
  <c r="AY149" i="13"/>
  <c r="BD150" i="13"/>
  <c r="U150" i="13"/>
  <c r="AZ150" i="13"/>
  <c r="AI150" i="13"/>
  <c r="BZ150" i="13"/>
  <c r="AH149" i="13"/>
  <c r="AF149" i="13"/>
  <c r="AG149" i="13"/>
  <c r="O149" i="13"/>
  <c r="Q149" i="13"/>
  <c r="S149" i="13"/>
  <c r="A149" i="13"/>
  <c r="CE162" i="13" l="1"/>
  <c r="CA162" i="13"/>
  <c r="BB162" i="13"/>
  <c r="BY164" i="13"/>
  <c r="BX164" i="13" s="1"/>
  <c r="D165" i="13"/>
  <c r="AJ150" i="13"/>
  <c r="AY150" i="13"/>
  <c r="O150" i="13"/>
  <c r="Q150" i="13"/>
  <c r="S150" i="13"/>
  <c r="AG150" i="13"/>
  <c r="AH150" i="13"/>
  <c r="AF150" i="13"/>
  <c r="AZ151" i="13"/>
  <c r="AI151" i="13"/>
  <c r="BZ151" i="13"/>
  <c r="BD151" i="13"/>
  <c r="U151" i="13"/>
  <c r="A150" i="13"/>
  <c r="CE163" i="13" l="1"/>
  <c r="CA163" i="13"/>
  <c r="BB163" i="13"/>
  <c r="BY165" i="13"/>
  <c r="BX165" i="13" s="1"/>
  <c r="D166" i="13"/>
  <c r="AJ151" i="13"/>
  <c r="AY151" i="13"/>
  <c r="BD152" i="13"/>
  <c r="AZ152" i="13"/>
  <c r="AI152" i="13"/>
  <c r="BZ152" i="13"/>
  <c r="U152" i="13"/>
  <c r="O151" i="13"/>
  <c r="S151" i="13"/>
  <c r="Q151" i="13"/>
  <c r="AF151" i="13"/>
  <c r="AH151" i="13"/>
  <c r="AG151" i="13"/>
  <c r="A151" i="13"/>
  <c r="CE164" i="13" l="1"/>
  <c r="CA164" i="13"/>
  <c r="BB164" i="13"/>
  <c r="D167" i="13"/>
  <c r="BY166" i="13"/>
  <c r="BX166" i="13" s="1"/>
  <c r="AJ152" i="13"/>
  <c r="AY152" i="13"/>
  <c r="AG152" i="13"/>
  <c r="AH152" i="13"/>
  <c r="AF152" i="13"/>
  <c r="AZ153" i="13"/>
  <c r="AI153" i="13"/>
  <c r="BZ153" i="13"/>
  <c r="BD153" i="13"/>
  <c r="U153" i="13"/>
  <c r="O152" i="13"/>
  <c r="Q152" i="13"/>
  <c r="S152" i="13"/>
  <c r="A152" i="13"/>
  <c r="CE165" i="13" l="1"/>
  <c r="CA165" i="13"/>
  <c r="BB165" i="13"/>
  <c r="BY167" i="13"/>
  <c r="BX167" i="13" s="1"/>
  <c r="D168" i="13"/>
  <c r="AJ153" i="13"/>
  <c r="AY153" i="13"/>
  <c r="BD154" i="13"/>
  <c r="AZ154" i="13"/>
  <c r="AI154" i="13"/>
  <c r="BZ154" i="13"/>
  <c r="U154" i="13"/>
  <c r="O153" i="13"/>
  <c r="S153" i="13"/>
  <c r="Q153" i="13"/>
  <c r="AF153" i="13"/>
  <c r="AH153" i="13"/>
  <c r="AG153" i="13"/>
  <c r="A153" i="13"/>
  <c r="CE166" i="13" l="1"/>
  <c r="CA166" i="13"/>
  <c r="BB166" i="13"/>
  <c r="BY168" i="13"/>
  <c r="BX168" i="13" s="1"/>
  <c r="D169" i="13"/>
  <c r="AJ154" i="13"/>
  <c r="AY154" i="13"/>
  <c r="AG154" i="13"/>
  <c r="AH154" i="13"/>
  <c r="AF154" i="13"/>
  <c r="AZ155" i="13"/>
  <c r="AI155" i="13"/>
  <c r="BZ155" i="13"/>
  <c r="BD155" i="13"/>
  <c r="U155" i="13"/>
  <c r="O154" i="13"/>
  <c r="Q154" i="13"/>
  <c r="S154" i="13"/>
  <c r="A154" i="13"/>
  <c r="CE167" i="13" l="1"/>
  <c r="CA167" i="13"/>
  <c r="BB167" i="13"/>
  <c r="BY169" i="13"/>
  <c r="BX169" i="13" s="1"/>
  <c r="D170" i="13"/>
  <c r="AJ155" i="13"/>
  <c r="AY155" i="13"/>
  <c r="O155" i="13"/>
  <c r="S155" i="13"/>
  <c r="Q155" i="13"/>
  <c r="AF155" i="13"/>
  <c r="AH155" i="13"/>
  <c r="AG155" i="13"/>
  <c r="BD156" i="13"/>
  <c r="AZ156" i="13"/>
  <c r="AI156" i="13"/>
  <c r="BZ156" i="13"/>
  <c r="U156" i="13"/>
  <c r="A155" i="13"/>
  <c r="CE168" i="13" l="1"/>
  <c r="CA168" i="13"/>
  <c r="BB168" i="13"/>
  <c r="D171" i="13"/>
  <c r="BY170" i="13"/>
  <c r="BX170" i="13" s="1"/>
  <c r="AJ156" i="13"/>
  <c r="AY156" i="13"/>
  <c r="AG156" i="13"/>
  <c r="AH156" i="13"/>
  <c r="AF156" i="13"/>
  <c r="BD157" i="13"/>
  <c r="BZ157" i="13"/>
  <c r="AI157" i="13"/>
  <c r="AZ157" i="13"/>
  <c r="U157" i="13"/>
  <c r="O156" i="13"/>
  <c r="Q156" i="13"/>
  <c r="S156" i="13"/>
  <c r="A156" i="13"/>
  <c r="CE169" i="13" l="1"/>
  <c r="CA169" i="13"/>
  <c r="BB169" i="13"/>
  <c r="BY171" i="13"/>
  <c r="BX171" i="13" s="1"/>
  <c r="D172" i="13"/>
  <c r="AJ157" i="13"/>
  <c r="AY157" i="13"/>
  <c r="AI158" i="13"/>
  <c r="BZ158" i="13"/>
  <c r="AZ158" i="13"/>
  <c r="U158" i="13"/>
  <c r="BD158" i="13"/>
  <c r="O157" i="13"/>
  <c r="S157" i="13"/>
  <c r="Q157" i="13"/>
  <c r="AH157" i="13"/>
  <c r="AF157" i="13"/>
  <c r="AG157" i="13"/>
  <c r="A157" i="13"/>
  <c r="CE170" i="13" l="1"/>
  <c r="CA170" i="13"/>
  <c r="BB170" i="13"/>
  <c r="BY172" i="13"/>
  <c r="BX172" i="13" s="1"/>
  <c r="D173" i="13"/>
  <c r="AJ158" i="13"/>
  <c r="AY158" i="13"/>
  <c r="O158" i="13"/>
  <c r="Q158" i="13"/>
  <c r="S158" i="13"/>
  <c r="AI159" i="13"/>
  <c r="BZ159" i="13"/>
  <c r="U159" i="13"/>
  <c r="AZ159" i="13"/>
  <c r="BD159" i="13"/>
  <c r="AG158" i="13"/>
  <c r="AF158" i="13"/>
  <c r="AH158" i="13"/>
  <c r="A158" i="13"/>
  <c r="CE171" i="13" l="1"/>
  <c r="CA171" i="13"/>
  <c r="BB171" i="13"/>
  <c r="BY173" i="13"/>
  <c r="BX173" i="13" s="1"/>
  <c r="D174" i="13"/>
  <c r="AJ159" i="13"/>
  <c r="AY159" i="13"/>
  <c r="BD160" i="13"/>
  <c r="BZ160" i="13"/>
  <c r="U160" i="13"/>
  <c r="AI160" i="13"/>
  <c r="AZ160" i="13"/>
  <c r="AH159" i="13"/>
  <c r="AF159" i="13"/>
  <c r="AG159" i="13"/>
  <c r="O159" i="13"/>
  <c r="S159" i="13"/>
  <c r="Q159" i="13"/>
  <c r="A159" i="13"/>
  <c r="CE172" i="13" l="1"/>
  <c r="CA172" i="13"/>
  <c r="BB172" i="13"/>
  <c r="D175" i="13"/>
  <c r="BY174" i="13"/>
  <c r="BX174" i="13" s="1"/>
  <c r="AJ160" i="13"/>
  <c r="AY160" i="13"/>
  <c r="O160" i="13"/>
  <c r="Q160" i="13"/>
  <c r="S160" i="13"/>
  <c r="AG160" i="13"/>
  <c r="AH160" i="13"/>
  <c r="AF160" i="13"/>
  <c r="BD161" i="13"/>
  <c r="AZ161" i="13"/>
  <c r="U161" i="13"/>
  <c r="BZ161" i="13"/>
  <c r="AI161" i="13"/>
  <c r="A160" i="13"/>
  <c r="CE173" i="13" l="1"/>
  <c r="CA173" i="13"/>
  <c r="BB173" i="13"/>
  <c r="BY175" i="13"/>
  <c r="BX175" i="13" s="1"/>
  <c r="D176" i="13"/>
  <c r="AJ161" i="13"/>
  <c r="AY161" i="13"/>
  <c r="AZ162" i="13"/>
  <c r="U162" i="13"/>
  <c r="AI162" i="13"/>
  <c r="BZ162" i="13"/>
  <c r="BD162" i="13"/>
  <c r="AF161" i="13"/>
  <c r="AH161" i="13"/>
  <c r="AG161" i="13"/>
  <c r="O161" i="13"/>
  <c r="Q161" i="13"/>
  <c r="S161" i="13"/>
  <c r="A161" i="13"/>
  <c r="CE174" i="13" l="1"/>
  <c r="CA174" i="13"/>
  <c r="BB174" i="13"/>
  <c r="BY176" i="13"/>
  <c r="BX176" i="13" s="1"/>
  <c r="D177" i="13"/>
  <c r="AJ162" i="13"/>
  <c r="AY162" i="13"/>
  <c r="AG162" i="13"/>
  <c r="AF162" i="13"/>
  <c r="AH162" i="13"/>
  <c r="AZ163" i="13"/>
  <c r="AI163" i="13"/>
  <c r="BZ163" i="13"/>
  <c r="U163" i="13"/>
  <c r="BD163" i="13"/>
  <c r="O162" i="13"/>
  <c r="Q162" i="13"/>
  <c r="S162" i="13"/>
  <c r="A162" i="13"/>
  <c r="CE175" i="13" l="1"/>
  <c r="CA175" i="13"/>
  <c r="BB175" i="13"/>
  <c r="BY177" i="13"/>
  <c r="BX177" i="13" s="1"/>
  <c r="D178" i="13"/>
  <c r="AJ163" i="13"/>
  <c r="AY163" i="13"/>
  <c r="BD164" i="13"/>
  <c r="AZ164" i="13"/>
  <c r="AI164" i="13"/>
  <c r="BZ164" i="13"/>
  <c r="U164" i="13"/>
  <c r="AF163" i="13"/>
  <c r="AH163" i="13"/>
  <c r="AG163" i="13"/>
  <c r="O163" i="13"/>
  <c r="Q163" i="13"/>
  <c r="S163" i="13"/>
  <c r="A163" i="13"/>
  <c r="CE176" i="13" l="1"/>
  <c r="CA176" i="13"/>
  <c r="BB176" i="13"/>
  <c r="D179" i="13"/>
  <c r="BY178" i="13"/>
  <c r="BX178" i="13" s="1"/>
  <c r="AJ164" i="13"/>
  <c r="AY164" i="13"/>
  <c r="O164" i="13"/>
  <c r="Q164" i="13"/>
  <c r="S164" i="13"/>
  <c r="AG164" i="13"/>
  <c r="AH164" i="13"/>
  <c r="AF164" i="13"/>
  <c r="BD165" i="13"/>
  <c r="AI165" i="13"/>
  <c r="BZ165" i="13"/>
  <c r="AZ165" i="13"/>
  <c r="U165" i="13"/>
  <c r="A164" i="13"/>
  <c r="CE177" i="13" l="1"/>
  <c r="CA177" i="13"/>
  <c r="BB177" i="13"/>
  <c r="BY179" i="13"/>
  <c r="BX179" i="13" s="1"/>
  <c r="D180" i="13"/>
  <c r="AJ165" i="13"/>
  <c r="AY165" i="13"/>
  <c r="O165" i="13"/>
  <c r="S165" i="13"/>
  <c r="Q165" i="13"/>
  <c r="AI166" i="13"/>
  <c r="BZ166" i="13"/>
  <c r="AZ166" i="13"/>
  <c r="U166" i="13"/>
  <c r="BD166" i="13"/>
  <c r="AH165" i="13"/>
  <c r="AF165" i="13"/>
  <c r="AG165" i="13"/>
  <c r="A165" i="13"/>
  <c r="CE178" i="13" l="1"/>
  <c r="CA178" i="13"/>
  <c r="BB178" i="13"/>
  <c r="BY180" i="13"/>
  <c r="BX180" i="13" s="1"/>
  <c r="D181" i="13"/>
  <c r="AJ166" i="13"/>
  <c r="AY166" i="13"/>
  <c r="O166" i="13"/>
  <c r="Q166" i="13"/>
  <c r="S166" i="13"/>
  <c r="AI167" i="13"/>
  <c r="BZ167" i="13"/>
  <c r="U167" i="13"/>
  <c r="AZ167" i="13"/>
  <c r="BD167" i="13"/>
  <c r="AG166" i="13"/>
  <c r="AF166" i="13"/>
  <c r="AH166" i="13"/>
  <c r="A166" i="13"/>
  <c r="CE179" i="13" l="1"/>
  <c r="CA179" i="13"/>
  <c r="BB179" i="13"/>
  <c r="BY181" i="13"/>
  <c r="BX181" i="13" s="1"/>
  <c r="D182" i="13"/>
  <c r="AJ167" i="13"/>
  <c r="AY167" i="13"/>
  <c r="AI168" i="13"/>
  <c r="BZ168" i="13"/>
  <c r="AZ168" i="13"/>
  <c r="BD168" i="13"/>
  <c r="U168" i="13"/>
  <c r="AG167" i="13"/>
  <c r="AF167" i="13"/>
  <c r="AH167" i="13"/>
  <c r="O167" i="13"/>
  <c r="S167" i="13"/>
  <c r="Q167" i="13"/>
  <c r="A167" i="13"/>
  <c r="CE180" i="13" l="1"/>
  <c r="CA180" i="13"/>
  <c r="BB180" i="13"/>
  <c r="D183" i="13"/>
  <c r="BY182" i="13"/>
  <c r="BX182" i="13" s="1"/>
  <c r="AJ168" i="13"/>
  <c r="AY168" i="13"/>
  <c r="AH168" i="13"/>
  <c r="AG168" i="13"/>
  <c r="AF168" i="13"/>
  <c r="BD169" i="13"/>
  <c r="U169" i="13"/>
  <c r="AI169" i="13"/>
  <c r="BZ169" i="13"/>
  <c r="AZ169" i="13"/>
  <c r="O168" i="13"/>
  <c r="S168" i="13"/>
  <c r="Q168" i="13"/>
  <c r="A168" i="13"/>
  <c r="CE181" i="13" l="1"/>
  <c r="CA181" i="13"/>
  <c r="BB181" i="13"/>
  <c r="BY183" i="13"/>
  <c r="BX183" i="13" s="1"/>
  <c r="D184" i="13"/>
  <c r="AJ169" i="13"/>
  <c r="AY169" i="13"/>
  <c r="AZ170" i="13"/>
  <c r="U170" i="13"/>
  <c r="AI170" i="13"/>
  <c r="BZ170" i="13"/>
  <c r="BD170" i="13"/>
  <c r="AG169" i="13"/>
  <c r="AH169" i="13"/>
  <c r="AF169" i="13"/>
  <c r="Q169" i="13"/>
  <c r="S169" i="13"/>
  <c r="O169" i="13"/>
  <c r="A169" i="13"/>
  <c r="CE182" i="13" l="1"/>
  <c r="CA182" i="13"/>
  <c r="BB182" i="13"/>
  <c r="BY184" i="13"/>
  <c r="BX184" i="13" s="1"/>
  <c r="D185" i="13"/>
  <c r="AJ170" i="13"/>
  <c r="AY170" i="13"/>
  <c r="AZ171" i="13"/>
  <c r="U171" i="13"/>
  <c r="AI171" i="13"/>
  <c r="BZ171" i="13"/>
  <c r="BD171" i="13"/>
  <c r="AF170" i="13"/>
  <c r="AG170" i="13"/>
  <c r="AH170" i="13"/>
  <c r="O170" i="13"/>
  <c r="S170" i="13"/>
  <c r="Q170" i="13"/>
  <c r="A170" i="13"/>
  <c r="CE183" i="13" l="1"/>
  <c r="CA183" i="13"/>
  <c r="BB183" i="13"/>
  <c r="BY185" i="13"/>
  <c r="BX185" i="13" s="1"/>
  <c r="D186" i="13"/>
  <c r="AJ171" i="13"/>
  <c r="AY171" i="13"/>
  <c r="S171" i="13"/>
  <c r="Q171" i="13"/>
  <c r="O171" i="13"/>
  <c r="BD172" i="13"/>
  <c r="U172" i="13"/>
  <c r="AZ172" i="13"/>
  <c r="BZ172" i="13"/>
  <c r="AI172" i="13"/>
  <c r="AG171" i="13"/>
  <c r="AF171" i="13"/>
  <c r="AH171" i="13"/>
  <c r="A171" i="13"/>
  <c r="CE184" i="13" l="1"/>
  <c r="CA184" i="13"/>
  <c r="BB184" i="13"/>
  <c r="D187" i="13"/>
  <c r="BY186" i="13"/>
  <c r="BX186" i="13" s="1"/>
  <c r="AJ172" i="13"/>
  <c r="AY172" i="13"/>
  <c r="AH172" i="13"/>
  <c r="AF172" i="13"/>
  <c r="AG172" i="13"/>
  <c r="O172" i="13"/>
  <c r="Q172" i="13"/>
  <c r="S172" i="13"/>
  <c r="AZ173" i="13"/>
  <c r="AI173" i="13"/>
  <c r="BZ173" i="13"/>
  <c r="BD173" i="13"/>
  <c r="U173" i="13"/>
  <c r="A172" i="13"/>
  <c r="CE185" i="13" l="1"/>
  <c r="CA185" i="13"/>
  <c r="BB185" i="13"/>
  <c r="BY187" i="13"/>
  <c r="BX187" i="13" s="1"/>
  <c r="D188" i="13"/>
  <c r="AJ173" i="13"/>
  <c r="AY173" i="13"/>
  <c r="O173" i="13"/>
  <c r="S173" i="13"/>
  <c r="Q173" i="13"/>
  <c r="AG173" i="13"/>
  <c r="AF173" i="13"/>
  <c r="AH173" i="13"/>
  <c r="BD174" i="13"/>
  <c r="U174" i="13"/>
  <c r="AI174" i="13"/>
  <c r="BZ174" i="13"/>
  <c r="AZ174" i="13"/>
  <c r="A173" i="13"/>
  <c r="CE186" i="13" l="1"/>
  <c r="CA186" i="13"/>
  <c r="BB186" i="13"/>
  <c r="BY188" i="13"/>
  <c r="BX188" i="13" s="1"/>
  <c r="D189" i="13"/>
  <c r="AJ174" i="13"/>
  <c r="AY174" i="13"/>
  <c r="BD175" i="13"/>
  <c r="U175" i="13"/>
  <c r="AI175" i="13"/>
  <c r="BZ175" i="13"/>
  <c r="AZ175" i="13"/>
  <c r="Q174" i="13"/>
  <c r="S174" i="13"/>
  <c r="O174" i="13"/>
  <c r="AG174" i="13"/>
  <c r="AF174" i="13"/>
  <c r="AH174" i="13"/>
  <c r="A174" i="13"/>
  <c r="CE187" i="13" l="1"/>
  <c r="CA187" i="13"/>
  <c r="BB187" i="13"/>
  <c r="BY189" i="13"/>
  <c r="BX189" i="13" s="1"/>
  <c r="D190" i="13"/>
  <c r="AJ175" i="13"/>
  <c r="AY175" i="13"/>
  <c r="BD176" i="13"/>
  <c r="U176" i="13"/>
  <c r="AZ176" i="13"/>
  <c r="AI176" i="13"/>
  <c r="BZ176" i="13"/>
  <c r="S175" i="13"/>
  <c r="Q175" i="13"/>
  <c r="O175" i="13"/>
  <c r="AG175" i="13"/>
  <c r="AH175" i="13"/>
  <c r="AF175" i="13"/>
  <c r="A175" i="13"/>
  <c r="CE188" i="13" l="1"/>
  <c r="CA188" i="13"/>
  <c r="BB188" i="13"/>
  <c r="D191" i="13"/>
  <c r="BY190" i="13"/>
  <c r="BX190" i="13" s="1"/>
  <c r="AJ176" i="13"/>
  <c r="AY176" i="13"/>
  <c r="BD177" i="13"/>
  <c r="AZ177" i="13"/>
  <c r="BZ177" i="13"/>
  <c r="U177" i="13"/>
  <c r="AI177" i="13"/>
  <c r="AG176" i="13"/>
  <c r="AF176" i="13"/>
  <c r="AH176" i="13"/>
  <c r="O176" i="13"/>
  <c r="Q176" i="13"/>
  <c r="S176" i="13"/>
  <c r="A176" i="13"/>
  <c r="CE189" i="13" l="1"/>
  <c r="CA189" i="13"/>
  <c r="BB189" i="13"/>
  <c r="BY191" i="13"/>
  <c r="BX191" i="13" s="1"/>
  <c r="D192" i="13"/>
  <c r="AJ177" i="13"/>
  <c r="AY177" i="13"/>
  <c r="BD178" i="13"/>
  <c r="AZ178" i="13"/>
  <c r="BZ178" i="13"/>
  <c r="U178" i="13"/>
  <c r="AI178" i="13"/>
  <c r="Q177" i="13"/>
  <c r="S177" i="13"/>
  <c r="O177" i="13"/>
  <c r="AG177" i="13"/>
  <c r="AH177" i="13"/>
  <c r="AF177" i="13"/>
  <c r="A177" i="13"/>
  <c r="CE190" i="13" l="1"/>
  <c r="CA190" i="13"/>
  <c r="BB190" i="13"/>
  <c r="BY192" i="13"/>
  <c r="BX192" i="13" s="1"/>
  <c r="D193" i="13"/>
  <c r="AJ178" i="13"/>
  <c r="AY178" i="13"/>
  <c r="AI179" i="13"/>
  <c r="BZ179" i="13"/>
  <c r="AZ179" i="13"/>
  <c r="BD179" i="13"/>
  <c r="U179" i="13"/>
  <c r="AG178" i="13"/>
  <c r="AF178" i="13"/>
  <c r="AH178" i="13"/>
  <c r="S178" i="13"/>
  <c r="Q178" i="13"/>
  <c r="O178" i="13"/>
  <c r="A178" i="13"/>
  <c r="CE191" i="13" l="1"/>
  <c r="CA191" i="13"/>
  <c r="BB191" i="13"/>
  <c r="BY193" i="13"/>
  <c r="BX193" i="13" s="1"/>
  <c r="D194" i="13"/>
  <c r="AJ179" i="13"/>
  <c r="AY179" i="13"/>
  <c r="AI180" i="13"/>
  <c r="BZ180" i="13"/>
  <c r="U180" i="13"/>
  <c r="AZ180" i="13"/>
  <c r="BD180" i="13"/>
  <c r="S179" i="13"/>
  <c r="Q179" i="13"/>
  <c r="O179" i="13"/>
  <c r="AG179" i="13"/>
  <c r="AF179" i="13"/>
  <c r="AH179" i="13"/>
  <c r="A179" i="13"/>
  <c r="CE192" i="13" l="1"/>
  <c r="CA192" i="13"/>
  <c r="BB192" i="13"/>
  <c r="D195" i="13"/>
  <c r="BY194" i="13"/>
  <c r="BX194" i="13" s="1"/>
  <c r="AJ180" i="13"/>
  <c r="AY180" i="13"/>
  <c r="AI181" i="13"/>
  <c r="BZ181" i="13"/>
  <c r="AZ181" i="13"/>
  <c r="U181" i="13"/>
  <c r="BD181" i="13"/>
  <c r="O180" i="13"/>
  <c r="S180" i="13"/>
  <c r="Q180" i="13"/>
  <c r="AH180" i="13"/>
  <c r="AG180" i="13"/>
  <c r="AF180" i="13"/>
  <c r="A180" i="13"/>
  <c r="CE193" i="13" l="1"/>
  <c r="CA193" i="13"/>
  <c r="BB193" i="13"/>
  <c r="BY195" i="13"/>
  <c r="BX195" i="13" s="1"/>
  <c r="D196" i="13"/>
  <c r="AJ181" i="13"/>
  <c r="AY181" i="13"/>
  <c r="BD182" i="13"/>
  <c r="U182" i="13"/>
  <c r="AI182" i="13"/>
  <c r="BZ182" i="13"/>
  <c r="AZ182" i="13"/>
  <c r="O181" i="13"/>
  <c r="S181" i="13"/>
  <c r="Q181" i="13"/>
  <c r="AG181" i="13"/>
  <c r="AF181" i="13"/>
  <c r="AH181" i="13"/>
  <c r="A181" i="13"/>
  <c r="CE194" i="13" l="1"/>
  <c r="CA194" i="13"/>
  <c r="BB194" i="13"/>
  <c r="BY196" i="13"/>
  <c r="BX196" i="13" s="1"/>
  <c r="D197" i="13"/>
  <c r="AJ182" i="13"/>
  <c r="AY182" i="13"/>
  <c r="BD183" i="13"/>
  <c r="BZ183" i="13"/>
  <c r="U183" i="13"/>
  <c r="AI183" i="13"/>
  <c r="AZ183" i="13"/>
  <c r="AG182" i="13"/>
  <c r="AH182" i="13"/>
  <c r="AF182" i="13"/>
  <c r="O182" i="13"/>
  <c r="S182" i="13"/>
  <c r="Q182" i="13"/>
  <c r="A182" i="13"/>
  <c r="CE195" i="13" l="1"/>
  <c r="CA195" i="13"/>
  <c r="BB195" i="13"/>
  <c r="BY197" i="13"/>
  <c r="BX197" i="13" s="1"/>
  <c r="D198" i="13"/>
  <c r="AJ183" i="13"/>
  <c r="AY183" i="13"/>
  <c r="O183" i="13"/>
  <c r="Q183" i="13"/>
  <c r="S183" i="13"/>
  <c r="AG183" i="13"/>
  <c r="AH183" i="13"/>
  <c r="AF183" i="13"/>
  <c r="AZ184" i="13"/>
  <c r="AI184" i="13"/>
  <c r="BD184" i="13"/>
  <c r="BZ184" i="13"/>
  <c r="U184" i="13"/>
  <c r="A183" i="13"/>
  <c r="CE196" i="13" l="1"/>
  <c r="CA196" i="13"/>
  <c r="BB196" i="13"/>
  <c r="D199" i="13"/>
  <c r="BY198" i="13"/>
  <c r="BX198" i="13" s="1"/>
  <c r="AJ184" i="13"/>
  <c r="AY184" i="13"/>
  <c r="AG184" i="13"/>
  <c r="AF184" i="13"/>
  <c r="AH184" i="13"/>
  <c r="AI185" i="13"/>
  <c r="BZ185" i="13"/>
  <c r="AZ185" i="13"/>
  <c r="U185" i="13"/>
  <c r="BD185" i="13"/>
  <c r="O184" i="13"/>
  <c r="Q184" i="13"/>
  <c r="S184" i="13"/>
  <c r="A184" i="13"/>
  <c r="CE197" i="13" l="1"/>
  <c r="CA197" i="13"/>
  <c r="BB197" i="13"/>
  <c r="BY199" i="13"/>
  <c r="BX199" i="13" s="1"/>
  <c r="D200" i="13"/>
  <c r="AJ185" i="13"/>
  <c r="AY185" i="13"/>
  <c r="BD186" i="13"/>
  <c r="U186" i="13"/>
  <c r="AI186" i="13"/>
  <c r="AZ186" i="13"/>
  <c r="BZ186" i="13"/>
  <c r="AG185" i="13"/>
  <c r="AH185" i="13"/>
  <c r="AF185" i="13"/>
  <c r="O185" i="13"/>
  <c r="S185" i="13"/>
  <c r="Q185" i="13"/>
  <c r="A185" i="13"/>
  <c r="CE198" i="13" l="1"/>
  <c r="CA198" i="13"/>
  <c r="BB198" i="13"/>
  <c r="BY200" i="13"/>
  <c r="BX200" i="13" s="1"/>
  <c r="D201" i="13"/>
  <c r="AJ186" i="13"/>
  <c r="AY186" i="13"/>
  <c r="BZ187" i="13"/>
  <c r="AZ187" i="13"/>
  <c r="AI187" i="13"/>
  <c r="U187" i="13"/>
  <c r="BD187" i="13"/>
  <c r="O186" i="13"/>
  <c r="S186" i="13"/>
  <c r="Q186" i="13"/>
  <c r="AG186" i="13"/>
  <c r="AF186" i="13"/>
  <c r="AH186" i="13"/>
  <c r="A186" i="13"/>
  <c r="CE199" i="13" l="1"/>
  <c r="CA199" i="13"/>
  <c r="BB199" i="13"/>
  <c r="BY201" i="13"/>
  <c r="BX201" i="13" s="1"/>
  <c r="D202" i="13"/>
  <c r="AJ187" i="13"/>
  <c r="AY187" i="13"/>
  <c r="AI188" i="13"/>
  <c r="BZ188" i="13"/>
  <c r="AZ188" i="13"/>
  <c r="BD188" i="13"/>
  <c r="U188" i="13"/>
  <c r="AG187" i="13"/>
  <c r="AH187" i="13"/>
  <c r="AF187" i="13"/>
  <c r="O187" i="13"/>
  <c r="Q187" i="13"/>
  <c r="S187" i="13"/>
  <c r="A187" i="13"/>
  <c r="CE200" i="13" l="1"/>
  <c r="CA200" i="13"/>
  <c r="BB200" i="13"/>
  <c r="D203" i="13"/>
  <c r="BY202" i="13"/>
  <c r="BX202" i="13" s="1"/>
  <c r="AJ188" i="13"/>
  <c r="AY188" i="13"/>
  <c r="AZ189" i="13"/>
  <c r="AI189" i="13"/>
  <c r="BD189" i="13"/>
  <c r="U189" i="13"/>
  <c r="BZ189" i="13"/>
  <c r="O188" i="13"/>
  <c r="S188" i="13"/>
  <c r="Q188" i="13"/>
  <c r="AG188" i="13"/>
  <c r="AH188" i="13"/>
  <c r="AF188" i="13"/>
  <c r="A188" i="13"/>
  <c r="CE201" i="13" l="1"/>
  <c r="CA201" i="13"/>
  <c r="BB201" i="13"/>
  <c r="BY203" i="13"/>
  <c r="BX203" i="13" s="1"/>
  <c r="D204" i="13"/>
  <c r="AJ189" i="13"/>
  <c r="AY189" i="13"/>
  <c r="AI190" i="13"/>
  <c r="BD190" i="13"/>
  <c r="U190" i="13"/>
  <c r="AZ190" i="13"/>
  <c r="BZ190" i="13"/>
  <c r="AG189" i="13"/>
  <c r="AF189" i="13"/>
  <c r="AH189" i="13"/>
  <c r="O189" i="13"/>
  <c r="S189" i="13"/>
  <c r="Q189" i="13"/>
  <c r="A189" i="13"/>
  <c r="CE202" i="13" l="1"/>
  <c r="CA202" i="13"/>
  <c r="BB202" i="13"/>
  <c r="BY204" i="13"/>
  <c r="BX204" i="13" s="1"/>
  <c r="D205" i="13"/>
  <c r="AJ190" i="13"/>
  <c r="AY190" i="13"/>
  <c r="BD191" i="13"/>
  <c r="U191" i="13"/>
  <c r="AI191" i="13"/>
  <c r="AZ191" i="13"/>
  <c r="BZ191" i="13"/>
  <c r="O190" i="13"/>
  <c r="Q190" i="13"/>
  <c r="S190" i="13"/>
  <c r="AG190" i="13"/>
  <c r="AF190" i="13"/>
  <c r="AH190" i="13"/>
  <c r="A190" i="13"/>
  <c r="CE203" i="13" l="1"/>
  <c r="CA203" i="13"/>
  <c r="BB203" i="13"/>
  <c r="BY205" i="13"/>
  <c r="BX205" i="13" s="1"/>
  <c r="D206" i="13"/>
  <c r="AJ191" i="13"/>
  <c r="AY191" i="13"/>
  <c r="AG191" i="13"/>
  <c r="AH191" i="13"/>
  <c r="AF191" i="13"/>
  <c r="AZ192" i="13"/>
  <c r="BZ192" i="13"/>
  <c r="U192" i="13"/>
  <c r="AI192" i="13"/>
  <c r="BD192" i="13"/>
  <c r="O191" i="13"/>
  <c r="S191" i="13"/>
  <c r="Q191" i="13"/>
  <c r="A191" i="13"/>
  <c r="CE204" i="13" l="1"/>
  <c r="CA204" i="13"/>
  <c r="BB204" i="13"/>
  <c r="D207" i="13"/>
  <c r="BY206" i="13"/>
  <c r="BX206" i="13" s="1"/>
  <c r="AJ192" i="13"/>
  <c r="AY192" i="13"/>
  <c r="O192" i="13"/>
  <c r="S192" i="13"/>
  <c r="Q192" i="13"/>
  <c r="AG192" i="13"/>
  <c r="AF192" i="13"/>
  <c r="AH192" i="13"/>
  <c r="AI193" i="13"/>
  <c r="BZ193" i="13"/>
  <c r="BD193" i="13"/>
  <c r="U193" i="13"/>
  <c r="AZ193" i="13"/>
  <c r="A192" i="13"/>
  <c r="CE205" i="13" l="1"/>
  <c r="CA205" i="13"/>
  <c r="BB205" i="13"/>
  <c r="BY207" i="13"/>
  <c r="BX207" i="13" s="1"/>
  <c r="D208" i="13"/>
  <c r="AJ193" i="13"/>
  <c r="AY193" i="13"/>
  <c r="AG193" i="13"/>
  <c r="AH193" i="13"/>
  <c r="AF193" i="13"/>
  <c r="BD194" i="13"/>
  <c r="U194" i="13"/>
  <c r="BZ194" i="13"/>
  <c r="AI194" i="13"/>
  <c r="AZ194" i="13"/>
  <c r="O193" i="13"/>
  <c r="S193" i="13"/>
  <c r="Q193" i="13"/>
  <c r="A193" i="13"/>
  <c r="CE206" i="13" l="1"/>
  <c r="CA206" i="13"/>
  <c r="BB206" i="13"/>
  <c r="BY208" i="13"/>
  <c r="BX208" i="13" s="1"/>
  <c r="D209" i="13"/>
  <c r="AJ194" i="13"/>
  <c r="AY194" i="13"/>
  <c r="AI195" i="13"/>
  <c r="BD195" i="13"/>
  <c r="U195" i="13"/>
  <c r="BZ195" i="13"/>
  <c r="AZ195" i="13"/>
  <c r="AG194" i="13"/>
  <c r="AH194" i="13"/>
  <c r="AF194" i="13"/>
  <c r="O194" i="13"/>
  <c r="S194" i="13"/>
  <c r="Q194" i="13"/>
  <c r="A194" i="13"/>
  <c r="CE207" i="13" l="1"/>
  <c r="CA207" i="13"/>
  <c r="BB207" i="13"/>
  <c r="BY209" i="13"/>
  <c r="BX209" i="13" s="1"/>
  <c r="D210" i="13"/>
  <c r="AJ195" i="13"/>
  <c r="AY195" i="13"/>
  <c r="AI196" i="13"/>
  <c r="BZ196" i="13"/>
  <c r="BD196" i="13"/>
  <c r="U196" i="13"/>
  <c r="AZ196" i="13"/>
  <c r="AG195" i="13"/>
  <c r="AH195" i="13"/>
  <c r="AF195" i="13"/>
  <c r="O195" i="13"/>
  <c r="Q195" i="13"/>
  <c r="S195" i="13"/>
  <c r="A195" i="13"/>
  <c r="CE208" i="13" l="1"/>
  <c r="CA208" i="13"/>
  <c r="BB208" i="13"/>
  <c r="D211" i="13"/>
  <c r="BY210" i="13"/>
  <c r="BX210" i="13" s="1"/>
  <c r="AJ196" i="13"/>
  <c r="AY196" i="13"/>
  <c r="AZ197" i="13"/>
  <c r="BZ197" i="13"/>
  <c r="U197" i="13"/>
  <c r="AI197" i="13"/>
  <c r="BD197" i="13"/>
  <c r="O196" i="13"/>
  <c r="Q196" i="13"/>
  <c r="S196" i="13"/>
  <c r="AG196" i="13"/>
  <c r="AH196" i="13"/>
  <c r="AF196" i="13"/>
  <c r="A196" i="13"/>
  <c r="CE209" i="13" l="1"/>
  <c r="CA209" i="13"/>
  <c r="BB209" i="13"/>
  <c r="BY211" i="13"/>
  <c r="BX211" i="13" s="1"/>
  <c r="D212" i="13"/>
  <c r="AJ197" i="13"/>
  <c r="AY197" i="13"/>
  <c r="AZ198" i="13"/>
  <c r="BZ198" i="13"/>
  <c r="BD198" i="13"/>
  <c r="AI198" i="13"/>
  <c r="U198" i="13"/>
  <c r="O197" i="13"/>
  <c r="Q197" i="13"/>
  <c r="S197" i="13"/>
  <c r="AG197" i="13"/>
  <c r="AF197" i="13"/>
  <c r="AH197" i="13"/>
  <c r="A197" i="13"/>
  <c r="CE210" i="13" l="1"/>
  <c r="CA210" i="13"/>
  <c r="BB210" i="13"/>
  <c r="BY212" i="13"/>
  <c r="BX212" i="13" s="1"/>
  <c r="D213" i="13"/>
  <c r="AJ198" i="13"/>
  <c r="AY198" i="13"/>
  <c r="AZ199" i="13"/>
  <c r="BD199" i="13"/>
  <c r="U199" i="13"/>
  <c r="AI199" i="13"/>
  <c r="BZ199" i="13"/>
  <c r="O198" i="13"/>
  <c r="Q198" i="13"/>
  <c r="S198" i="13"/>
  <c r="AG198" i="13"/>
  <c r="AH198" i="13"/>
  <c r="AF198" i="13"/>
  <c r="A198" i="13"/>
  <c r="CE211" i="13" l="1"/>
  <c r="CA211" i="13"/>
  <c r="BB211" i="13"/>
  <c r="BY213" i="13"/>
  <c r="BX213" i="13" s="1"/>
  <c r="D214" i="13"/>
  <c r="AJ199" i="13"/>
  <c r="AY199" i="13"/>
  <c r="AZ200" i="13"/>
  <c r="BD200" i="13"/>
  <c r="AI200" i="13"/>
  <c r="U200" i="13"/>
  <c r="BZ200" i="13"/>
  <c r="AG199" i="13"/>
  <c r="AF199" i="13"/>
  <c r="AH199" i="13"/>
  <c r="O199" i="13"/>
  <c r="Q199" i="13"/>
  <c r="S199" i="13"/>
  <c r="A199" i="13"/>
  <c r="CE212" i="13" l="1"/>
  <c r="CA212" i="13"/>
  <c r="BB212" i="13"/>
  <c r="D215" i="13"/>
  <c r="BY214" i="13"/>
  <c r="BX214" i="13" s="1"/>
  <c r="AJ200" i="13"/>
  <c r="AY200" i="13"/>
  <c r="BD201" i="13"/>
  <c r="U201" i="13"/>
  <c r="AI201" i="13"/>
  <c r="BZ201" i="13"/>
  <c r="AZ201" i="13"/>
  <c r="O200" i="13"/>
  <c r="Q200" i="13"/>
  <c r="S200" i="13"/>
  <c r="AG200" i="13"/>
  <c r="AF200" i="13"/>
  <c r="AH200" i="13"/>
  <c r="A200" i="13"/>
  <c r="CE213" i="13" l="1"/>
  <c r="CA213" i="13"/>
  <c r="BB213" i="13"/>
  <c r="BY215" i="13"/>
  <c r="BX215" i="13" s="1"/>
  <c r="D216" i="13"/>
  <c r="AJ201" i="13"/>
  <c r="AY201" i="13"/>
  <c r="AZ202" i="13"/>
  <c r="BD202" i="13"/>
  <c r="U202" i="13"/>
  <c r="AI202" i="13"/>
  <c r="BZ202" i="13"/>
  <c r="O201" i="13"/>
  <c r="S201" i="13"/>
  <c r="Q201" i="13"/>
  <c r="AG201" i="13"/>
  <c r="AH201" i="13"/>
  <c r="AF201" i="13"/>
  <c r="A201" i="13"/>
  <c r="CE214" i="13" l="1"/>
  <c r="CA214" i="13"/>
  <c r="BB214" i="13"/>
  <c r="BY216" i="13"/>
  <c r="BX216" i="13" s="1"/>
  <c r="D217" i="13"/>
  <c r="AJ202" i="13"/>
  <c r="AY202" i="13"/>
  <c r="O202" i="13"/>
  <c r="S202" i="13"/>
  <c r="Q202" i="13"/>
  <c r="AI203" i="13"/>
  <c r="BZ203" i="13"/>
  <c r="BD203" i="13"/>
  <c r="U203" i="13"/>
  <c r="AZ203" i="13"/>
  <c r="AG202" i="13"/>
  <c r="AF202" i="13"/>
  <c r="AH202" i="13"/>
  <c r="A202" i="13"/>
  <c r="CE215" i="13" l="1"/>
  <c r="CA215" i="13"/>
  <c r="BB215" i="13"/>
  <c r="BY217" i="13"/>
  <c r="BX217" i="13" s="1"/>
  <c r="D218" i="13"/>
  <c r="AJ203" i="13"/>
  <c r="AY203" i="13"/>
  <c r="BD204" i="13"/>
  <c r="U204" i="13"/>
  <c r="AI204" i="13"/>
  <c r="BZ204" i="13"/>
  <c r="AZ204" i="13"/>
  <c r="O203" i="13"/>
  <c r="S203" i="13"/>
  <c r="Q203" i="13"/>
  <c r="AG203" i="13"/>
  <c r="AH203" i="13"/>
  <c r="AF203" i="13"/>
  <c r="A203" i="13"/>
  <c r="CE216" i="13" l="1"/>
  <c r="CA216" i="13"/>
  <c r="BB216" i="13"/>
  <c r="D219" i="13"/>
  <c r="BY218" i="13"/>
  <c r="BX218" i="13" s="1"/>
  <c r="AJ204" i="13"/>
  <c r="AY204" i="13"/>
  <c r="AZ205" i="13"/>
  <c r="BD205" i="13"/>
  <c r="AI205" i="13"/>
  <c r="U205" i="13"/>
  <c r="BZ205" i="13"/>
  <c r="O204" i="13"/>
  <c r="S204" i="13"/>
  <c r="Q204" i="13"/>
  <c r="AG204" i="13"/>
  <c r="AH204" i="13"/>
  <c r="AF204" i="13"/>
  <c r="A204" i="13"/>
  <c r="CE217" i="13" l="1"/>
  <c r="CA217" i="13"/>
  <c r="BB217" i="13"/>
  <c r="BY219" i="13"/>
  <c r="BX219" i="13" s="1"/>
  <c r="D220" i="13"/>
  <c r="AJ205" i="13"/>
  <c r="AY205" i="13"/>
  <c r="AI206" i="13"/>
  <c r="BZ206" i="13"/>
  <c r="AZ206" i="13"/>
  <c r="U206" i="13"/>
  <c r="BD206" i="13"/>
  <c r="AG205" i="13"/>
  <c r="AF205" i="13"/>
  <c r="AH205" i="13"/>
  <c r="O205" i="13"/>
  <c r="Q205" i="13"/>
  <c r="S205" i="13"/>
  <c r="A205" i="13"/>
  <c r="CE218" i="13" l="1"/>
  <c r="CA218" i="13"/>
  <c r="BB218" i="13"/>
  <c r="BY220" i="13"/>
  <c r="BX220" i="13" s="1"/>
  <c r="D221" i="13"/>
  <c r="AJ206" i="13"/>
  <c r="AY206" i="13"/>
  <c r="AZ207" i="13"/>
  <c r="BD207" i="13"/>
  <c r="U207" i="13"/>
  <c r="BZ207" i="13"/>
  <c r="AI207" i="13"/>
  <c r="O206" i="13"/>
  <c r="Q206" i="13"/>
  <c r="S206" i="13"/>
  <c r="AG206" i="13"/>
  <c r="AH206" i="13"/>
  <c r="AF206" i="13"/>
  <c r="A206" i="13"/>
  <c r="CE219" i="13" l="1"/>
  <c r="CA219" i="13"/>
  <c r="BB219" i="13"/>
  <c r="BY221" i="13"/>
  <c r="BX221" i="13" s="1"/>
  <c r="D222" i="13"/>
  <c r="AJ207" i="13"/>
  <c r="AY207" i="13"/>
  <c r="AZ208" i="13"/>
  <c r="BD208" i="13"/>
  <c r="BZ208" i="13"/>
  <c r="AI208" i="13"/>
  <c r="U208" i="13"/>
  <c r="O207" i="13"/>
  <c r="Q207" i="13"/>
  <c r="S207" i="13"/>
  <c r="AG207" i="13"/>
  <c r="AF207" i="13"/>
  <c r="AH207" i="13"/>
  <c r="A207" i="13"/>
  <c r="CE220" i="13" l="1"/>
  <c r="CA220" i="13"/>
  <c r="BB220" i="13"/>
  <c r="D223" i="13"/>
  <c r="BY222" i="13"/>
  <c r="BX222" i="13" s="1"/>
  <c r="AJ208" i="13"/>
  <c r="AY208" i="13"/>
  <c r="BD209" i="13"/>
  <c r="U209" i="13"/>
  <c r="AI209" i="13"/>
  <c r="BZ209" i="13"/>
  <c r="AZ209" i="13"/>
  <c r="AG208" i="13"/>
  <c r="AF208" i="13"/>
  <c r="AH208" i="13"/>
  <c r="O208" i="13"/>
  <c r="Q208" i="13"/>
  <c r="S208" i="13"/>
  <c r="A208" i="13"/>
  <c r="CE221" i="13" l="1"/>
  <c r="CA221" i="13"/>
  <c r="BB221" i="13"/>
  <c r="BY223" i="13"/>
  <c r="BX223" i="13" s="1"/>
  <c r="D224" i="13"/>
  <c r="AJ209" i="13"/>
  <c r="AY209" i="13"/>
  <c r="AZ210" i="13"/>
  <c r="BD210" i="13"/>
  <c r="U210" i="13"/>
  <c r="BZ210" i="13"/>
  <c r="AI210" i="13"/>
  <c r="O209" i="13"/>
  <c r="S209" i="13"/>
  <c r="Q209" i="13"/>
  <c r="AG209" i="13"/>
  <c r="AH209" i="13"/>
  <c r="AF209" i="13"/>
  <c r="A209" i="13"/>
  <c r="CE222" i="13" l="1"/>
  <c r="CA222" i="13"/>
  <c r="BB222" i="13"/>
  <c r="BY224" i="13"/>
  <c r="BX224" i="13" s="1"/>
  <c r="D225" i="13"/>
  <c r="AJ210" i="13"/>
  <c r="AY210" i="13"/>
  <c r="AI211" i="13"/>
  <c r="BZ211" i="13"/>
  <c r="BD211" i="13"/>
  <c r="U211" i="13"/>
  <c r="AZ211" i="13"/>
  <c r="O210" i="13"/>
  <c r="S210" i="13"/>
  <c r="Q210" i="13"/>
  <c r="AG210" i="13"/>
  <c r="AF210" i="13"/>
  <c r="AH210" i="13"/>
  <c r="A210" i="13"/>
  <c r="CE223" i="13" l="1"/>
  <c r="CA223" i="13"/>
  <c r="BB223" i="13"/>
  <c r="BY225" i="13"/>
  <c r="BX225" i="13" s="1"/>
  <c r="D226" i="13"/>
  <c r="AJ211" i="13"/>
  <c r="AY211" i="13"/>
  <c r="BD212" i="13"/>
  <c r="U212" i="13"/>
  <c r="AI212" i="13"/>
  <c r="BZ212" i="13"/>
  <c r="AZ212" i="13"/>
  <c r="AG211" i="13"/>
  <c r="AH211" i="13"/>
  <c r="AF211" i="13"/>
  <c r="O211" i="13"/>
  <c r="S211" i="13"/>
  <c r="Q211" i="13"/>
  <c r="A211" i="13"/>
  <c r="CE224" i="13" l="1"/>
  <c r="CA224" i="13"/>
  <c r="BB224" i="13"/>
  <c r="D227" i="13"/>
  <c r="BY226" i="13"/>
  <c r="BX226" i="13" s="1"/>
  <c r="AJ212" i="13"/>
  <c r="AY212" i="13"/>
  <c r="O212" i="13"/>
  <c r="S212" i="13"/>
  <c r="Q212" i="13"/>
  <c r="AG212" i="13"/>
  <c r="AH212" i="13"/>
  <c r="AF212" i="13"/>
  <c r="AZ213" i="13"/>
  <c r="BD213" i="13"/>
  <c r="BZ213" i="13"/>
  <c r="AI213" i="13"/>
  <c r="U213" i="13"/>
  <c r="A212" i="13"/>
  <c r="CE225" i="13" l="1"/>
  <c r="CA225" i="13"/>
  <c r="BB225" i="13"/>
  <c r="BY227" i="13"/>
  <c r="BX227" i="13" s="1"/>
  <c r="D228" i="13"/>
  <c r="AJ213" i="13"/>
  <c r="AY213" i="13"/>
  <c r="AI214" i="13"/>
  <c r="BZ214" i="13"/>
  <c r="AZ214" i="13"/>
  <c r="BD214" i="13"/>
  <c r="U214" i="13"/>
  <c r="AG213" i="13"/>
  <c r="AF213" i="13"/>
  <c r="AH213" i="13"/>
  <c r="O213" i="13"/>
  <c r="Q213" i="13"/>
  <c r="S213" i="13"/>
  <c r="A213" i="13"/>
  <c r="CE226" i="13" l="1"/>
  <c r="CA226" i="13"/>
  <c r="BB226" i="13"/>
  <c r="BY228" i="13"/>
  <c r="BX228" i="13" s="1"/>
  <c r="D229" i="13"/>
  <c r="AJ214" i="13"/>
  <c r="AY214" i="13"/>
  <c r="AZ215" i="13"/>
  <c r="BD215" i="13"/>
  <c r="U215" i="13"/>
  <c r="AI215" i="13"/>
  <c r="BZ215" i="13"/>
  <c r="AG214" i="13"/>
  <c r="AH214" i="13"/>
  <c r="AF214" i="13"/>
  <c r="O214" i="13"/>
  <c r="Q214" i="13"/>
  <c r="S214" i="13"/>
  <c r="A214" i="13"/>
  <c r="CE227" i="13" l="1"/>
  <c r="CA227" i="13"/>
  <c r="BB227" i="13"/>
  <c r="BY229" i="13"/>
  <c r="BX229" i="13" s="1"/>
  <c r="D230" i="13"/>
  <c r="AJ215" i="13"/>
  <c r="AY215" i="13"/>
  <c r="AZ216" i="13"/>
  <c r="BD216" i="13"/>
  <c r="U216" i="13"/>
  <c r="AI216" i="13"/>
  <c r="BZ216" i="13"/>
  <c r="O215" i="13"/>
  <c r="Q215" i="13"/>
  <c r="S215" i="13"/>
  <c r="AG215" i="13"/>
  <c r="AF215" i="13"/>
  <c r="AH215" i="13"/>
  <c r="A215" i="13"/>
  <c r="CE228" i="13" l="1"/>
  <c r="CA228" i="13"/>
  <c r="BB228" i="13"/>
  <c r="D231" i="13"/>
  <c r="BY230" i="13"/>
  <c r="BX230" i="13" s="1"/>
  <c r="AJ216" i="13"/>
  <c r="AY216" i="13"/>
  <c r="BD217" i="13"/>
  <c r="U217" i="13"/>
  <c r="AI217" i="13"/>
  <c r="BZ217" i="13"/>
  <c r="AZ217" i="13"/>
  <c r="O216" i="13"/>
  <c r="Q216" i="13"/>
  <c r="S216" i="13"/>
  <c r="AG216" i="13"/>
  <c r="AF216" i="13"/>
  <c r="AH216" i="13"/>
  <c r="A216" i="13"/>
  <c r="CE229" i="13" l="1"/>
  <c r="CA229" i="13"/>
  <c r="BB229" i="13"/>
  <c r="BY231" i="13"/>
  <c r="BX231" i="13" s="1"/>
  <c r="D232" i="13"/>
  <c r="AJ217" i="13"/>
  <c r="AY217" i="13"/>
  <c r="AZ218" i="13"/>
  <c r="BD218" i="13"/>
  <c r="U218" i="13"/>
  <c r="AI218" i="13"/>
  <c r="BZ218" i="13"/>
  <c r="O217" i="13"/>
  <c r="S217" i="13"/>
  <c r="Q217" i="13"/>
  <c r="AG217" i="13"/>
  <c r="AH217" i="13"/>
  <c r="AF217" i="13"/>
  <c r="A217" i="13"/>
  <c r="CE230" i="13" l="1"/>
  <c r="CA230" i="13"/>
  <c r="BB230" i="13"/>
  <c r="BY232" i="13"/>
  <c r="BX232" i="13" s="1"/>
  <c r="D233" i="13"/>
  <c r="AJ218" i="13"/>
  <c r="AY218" i="13"/>
  <c r="AG218" i="13"/>
  <c r="AF218" i="13"/>
  <c r="AH218" i="13"/>
  <c r="O218" i="13"/>
  <c r="S218" i="13"/>
  <c r="Q218" i="13"/>
  <c r="AI219" i="13"/>
  <c r="BZ219" i="13"/>
  <c r="BD219" i="13"/>
  <c r="U219" i="13"/>
  <c r="AZ219" i="13"/>
  <c r="A218" i="13"/>
  <c r="CE231" i="13" l="1"/>
  <c r="CA231" i="13"/>
  <c r="BB231" i="13"/>
  <c r="BY233" i="13"/>
  <c r="BX233" i="13" s="1"/>
  <c r="D234" i="13"/>
  <c r="AJ219" i="13"/>
  <c r="AY219" i="13"/>
  <c r="O219" i="13"/>
  <c r="S219" i="13"/>
  <c r="Q219" i="13"/>
  <c r="AI220" i="13"/>
  <c r="BZ220" i="13"/>
  <c r="AZ220" i="13"/>
  <c r="BD220" i="13"/>
  <c r="U220" i="13"/>
  <c r="AG219" i="13"/>
  <c r="AH219" i="13"/>
  <c r="AF219" i="13"/>
  <c r="A219" i="13"/>
  <c r="CE232" i="13" l="1"/>
  <c r="CA232" i="13"/>
  <c r="BB232" i="13"/>
  <c r="D235" i="13"/>
  <c r="BY234" i="13"/>
  <c r="BX234" i="13" s="1"/>
  <c r="AJ220" i="13"/>
  <c r="AY220" i="13"/>
  <c r="AZ221" i="13"/>
  <c r="BD221" i="13"/>
  <c r="AI221" i="13"/>
  <c r="BZ221" i="13"/>
  <c r="U221" i="13"/>
  <c r="AG220" i="13"/>
  <c r="AH220" i="13"/>
  <c r="AF220" i="13"/>
  <c r="O220" i="13"/>
  <c r="S220" i="13"/>
  <c r="Q220" i="13"/>
  <c r="A220" i="13"/>
  <c r="CE233" i="13" l="1"/>
  <c r="CA233" i="13"/>
  <c r="BB233" i="13"/>
  <c r="BY235" i="13"/>
  <c r="BX235" i="13" s="1"/>
  <c r="D236" i="13"/>
  <c r="AJ221" i="13"/>
  <c r="AY221" i="13"/>
  <c r="AZ222" i="13"/>
  <c r="BD222" i="13"/>
  <c r="U222" i="13"/>
  <c r="AI222" i="13"/>
  <c r="BZ222" i="13"/>
  <c r="AG221" i="13"/>
  <c r="AF221" i="13"/>
  <c r="AH221" i="13"/>
  <c r="O221" i="13"/>
  <c r="S221" i="13"/>
  <c r="Q221" i="13"/>
  <c r="A221" i="13"/>
  <c r="CE234" i="13" l="1"/>
  <c r="CA234" i="13"/>
  <c r="BB234" i="13"/>
  <c r="BY236" i="13"/>
  <c r="BX236" i="13" s="1"/>
  <c r="D237" i="13"/>
  <c r="AJ222" i="13"/>
  <c r="AY222" i="13"/>
  <c r="BD223" i="13"/>
  <c r="U223" i="13"/>
  <c r="AZ223" i="13"/>
  <c r="AI223" i="13"/>
  <c r="BZ223" i="13"/>
  <c r="AG222" i="13"/>
  <c r="AH222" i="13"/>
  <c r="AF222" i="13"/>
  <c r="O222" i="13"/>
  <c r="Q222" i="13"/>
  <c r="S222" i="13"/>
  <c r="A222" i="13"/>
  <c r="CE235" i="13" l="1"/>
  <c r="CA235" i="13"/>
  <c r="BB235" i="13"/>
  <c r="BY237" i="13"/>
  <c r="BX237" i="13" s="1"/>
  <c r="D238" i="13"/>
  <c r="AJ223" i="13"/>
  <c r="AY223" i="13"/>
  <c r="AZ224" i="13"/>
  <c r="BD224" i="13"/>
  <c r="BZ224" i="13"/>
  <c r="U224" i="13"/>
  <c r="AI224" i="13"/>
  <c r="AG223" i="13"/>
  <c r="AH223" i="13"/>
  <c r="AF223" i="13"/>
  <c r="O223" i="13"/>
  <c r="S223" i="13"/>
  <c r="Q223" i="13"/>
  <c r="A223" i="13"/>
  <c r="CE236" i="13" l="1"/>
  <c r="CA236" i="13"/>
  <c r="BB236" i="13"/>
  <c r="D239" i="13"/>
  <c r="BY238" i="13"/>
  <c r="BX238" i="13" s="1"/>
  <c r="AJ224" i="13"/>
  <c r="AY224" i="13"/>
  <c r="AI225" i="13"/>
  <c r="BZ225" i="13"/>
  <c r="AZ225" i="13"/>
  <c r="BD225" i="13"/>
  <c r="U225" i="13"/>
  <c r="O224" i="13"/>
  <c r="Q224" i="13"/>
  <c r="S224" i="13"/>
  <c r="AG224" i="13"/>
  <c r="AF224" i="13"/>
  <c r="AH224" i="13"/>
  <c r="A224" i="13"/>
  <c r="CE237" i="13" l="1"/>
  <c r="CA237" i="13"/>
  <c r="BB237" i="13"/>
  <c r="BY239" i="13"/>
  <c r="BX239" i="13" s="1"/>
  <c r="D240" i="13"/>
  <c r="AJ225" i="13"/>
  <c r="AY225" i="13"/>
  <c r="BD226" i="13"/>
  <c r="U226" i="13"/>
  <c r="AZ226" i="13"/>
  <c r="BZ226" i="13"/>
  <c r="AI226" i="13"/>
  <c r="O225" i="13"/>
  <c r="S225" i="13"/>
  <c r="Q225" i="13"/>
  <c r="AG225" i="13"/>
  <c r="AF225" i="13"/>
  <c r="AH225" i="13"/>
  <c r="A225" i="13"/>
  <c r="CE238" i="13" l="1"/>
  <c r="CA238" i="13"/>
  <c r="BB238" i="13"/>
  <c r="BY240" i="13"/>
  <c r="BX240" i="13" s="1"/>
  <c r="D241" i="13"/>
  <c r="AJ226" i="13"/>
  <c r="AY226" i="13"/>
  <c r="AZ227" i="13"/>
  <c r="BD227" i="13"/>
  <c r="U227" i="13"/>
  <c r="AI227" i="13"/>
  <c r="BZ227" i="13"/>
  <c r="O226" i="13"/>
  <c r="S226" i="13"/>
  <c r="Q226" i="13"/>
  <c r="AG226" i="13"/>
  <c r="AF226" i="13"/>
  <c r="AH226" i="13"/>
  <c r="A226" i="13"/>
  <c r="CE239" i="13" l="1"/>
  <c r="CA239" i="13"/>
  <c r="BB239" i="13"/>
  <c r="BY241" i="13"/>
  <c r="BX241" i="13" s="1"/>
  <c r="D242" i="13"/>
  <c r="AJ227" i="13"/>
  <c r="AY227" i="13"/>
  <c r="AI228" i="13"/>
  <c r="BZ228" i="13"/>
  <c r="AZ228" i="13"/>
  <c r="BD228" i="13"/>
  <c r="U228" i="13"/>
  <c r="AG227" i="13"/>
  <c r="AF227" i="13"/>
  <c r="AH227" i="13"/>
  <c r="O227" i="13"/>
  <c r="Q227" i="13"/>
  <c r="S227" i="13"/>
  <c r="A227" i="13"/>
  <c r="CE240" i="13" l="1"/>
  <c r="CA240" i="13"/>
  <c r="BB240" i="13"/>
  <c r="D243" i="13"/>
  <c r="BY242" i="13"/>
  <c r="BX242" i="13" s="1"/>
  <c r="AJ228" i="13"/>
  <c r="AY228" i="13"/>
  <c r="AG228" i="13"/>
  <c r="AH228" i="13"/>
  <c r="AF228" i="13"/>
  <c r="O228" i="13"/>
  <c r="S228" i="13"/>
  <c r="Q228" i="13"/>
  <c r="AZ229" i="13"/>
  <c r="BD229" i="13"/>
  <c r="U229" i="13"/>
  <c r="AI229" i="13"/>
  <c r="BZ229" i="13"/>
  <c r="A228" i="13"/>
  <c r="CE241" i="13" l="1"/>
  <c r="CA241" i="13"/>
  <c r="BB241" i="13"/>
  <c r="BY243" i="13"/>
  <c r="BX243" i="13" s="1"/>
  <c r="D244" i="13"/>
  <c r="AJ229" i="13"/>
  <c r="AY229" i="13"/>
  <c r="AI230" i="13"/>
  <c r="BZ230" i="13"/>
  <c r="AZ230" i="13"/>
  <c r="BD230" i="13"/>
  <c r="U230" i="13"/>
  <c r="O229" i="13"/>
  <c r="Q229" i="13"/>
  <c r="S229" i="13"/>
  <c r="AG229" i="13"/>
  <c r="AF229" i="13"/>
  <c r="AH229" i="13"/>
  <c r="A229" i="13"/>
  <c r="CE242" i="13" l="1"/>
  <c r="CA242" i="13"/>
  <c r="BB242" i="13"/>
  <c r="BY244" i="13"/>
  <c r="BX244" i="13" s="1"/>
  <c r="D245" i="13"/>
  <c r="AJ230" i="13"/>
  <c r="AY230" i="13"/>
  <c r="AZ231" i="13"/>
  <c r="BD231" i="13"/>
  <c r="U231" i="13"/>
  <c r="AI231" i="13"/>
  <c r="BZ231" i="13"/>
  <c r="AG230" i="13"/>
  <c r="AH230" i="13"/>
  <c r="AF230" i="13"/>
  <c r="O230" i="13"/>
  <c r="S230" i="13"/>
  <c r="Q230" i="13"/>
  <c r="A230" i="13"/>
  <c r="CE243" i="13" l="1"/>
  <c r="CA243" i="13"/>
  <c r="BB243" i="13"/>
  <c r="BY245" i="13"/>
  <c r="BX245" i="13" s="1"/>
  <c r="D246" i="13"/>
  <c r="AJ231" i="13"/>
  <c r="AY231" i="13"/>
  <c r="O231" i="13"/>
  <c r="Q231" i="13"/>
  <c r="S231" i="13"/>
  <c r="AI232" i="13"/>
  <c r="BZ232" i="13"/>
  <c r="AZ232" i="13"/>
  <c r="BD232" i="13"/>
  <c r="U232" i="13"/>
  <c r="AG231" i="13"/>
  <c r="AF231" i="13"/>
  <c r="AH231" i="13"/>
  <c r="A231" i="13"/>
  <c r="CE244" i="13" l="1"/>
  <c r="CA244" i="13"/>
  <c r="BB244" i="13"/>
  <c r="D247" i="13"/>
  <c r="BY246" i="13"/>
  <c r="BX246" i="13" s="1"/>
  <c r="AJ232" i="13"/>
  <c r="AY232" i="13"/>
  <c r="AG232" i="13"/>
  <c r="AH232" i="13"/>
  <c r="AF232" i="13"/>
  <c r="AZ233" i="13"/>
  <c r="BD233" i="13"/>
  <c r="U233" i="13"/>
  <c r="AI233" i="13"/>
  <c r="BZ233" i="13"/>
  <c r="O232" i="13"/>
  <c r="S232" i="13"/>
  <c r="Q232" i="13"/>
  <c r="A232" i="13"/>
  <c r="CE245" i="13" l="1"/>
  <c r="CA245" i="13"/>
  <c r="BB245" i="13"/>
  <c r="BY247" i="13"/>
  <c r="BX247" i="13" s="1"/>
  <c r="D248" i="13"/>
  <c r="AJ233" i="13"/>
  <c r="AY233" i="13"/>
  <c r="O233" i="13"/>
  <c r="Q233" i="13"/>
  <c r="S233" i="13"/>
  <c r="BD234" i="13"/>
  <c r="BZ234" i="13"/>
  <c r="U234" i="13"/>
  <c r="AZ234" i="13"/>
  <c r="AI234" i="13"/>
  <c r="AG233" i="13"/>
  <c r="AF233" i="13"/>
  <c r="AH233" i="13"/>
  <c r="A233" i="13"/>
  <c r="CE246" i="13" l="1"/>
  <c r="CA246" i="13"/>
  <c r="BB246" i="13"/>
  <c r="BY248" i="13"/>
  <c r="BX248" i="13" s="1"/>
  <c r="D249" i="13"/>
  <c r="AJ234" i="13"/>
  <c r="AY234" i="13"/>
  <c r="O234" i="13"/>
  <c r="S234" i="13"/>
  <c r="Q234" i="13"/>
  <c r="AG234" i="13"/>
  <c r="AF234" i="13"/>
  <c r="AH234" i="13"/>
  <c r="AZ235" i="13"/>
  <c r="U235" i="13"/>
  <c r="BD235" i="13"/>
  <c r="AI235" i="13"/>
  <c r="BZ235" i="13"/>
  <c r="A234" i="13"/>
  <c r="CE247" i="13" l="1"/>
  <c r="CA247" i="13"/>
  <c r="BB247" i="13"/>
  <c r="BY249" i="13"/>
  <c r="BX249" i="13" s="1"/>
  <c r="D250" i="13"/>
  <c r="AJ235" i="13"/>
  <c r="AY235" i="13"/>
  <c r="AZ236" i="13"/>
  <c r="BD236" i="13"/>
  <c r="BZ236" i="13"/>
  <c r="U236" i="13"/>
  <c r="AI236" i="13"/>
  <c r="AG235" i="13"/>
  <c r="AF235" i="13"/>
  <c r="AH235" i="13"/>
  <c r="O235" i="13"/>
  <c r="Q235" i="13"/>
  <c r="S235" i="13"/>
  <c r="A235" i="13"/>
  <c r="CE248" i="13" l="1"/>
  <c r="CA248" i="13"/>
  <c r="BB248" i="13"/>
  <c r="D251" i="13"/>
  <c r="BY250" i="13"/>
  <c r="BX250" i="13" s="1"/>
  <c r="AJ236" i="13"/>
  <c r="AY236" i="13"/>
  <c r="AG236" i="13"/>
  <c r="AF236" i="13"/>
  <c r="AH236" i="13"/>
  <c r="BD237" i="13"/>
  <c r="AZ237" i="13"/>
  <c r="U237" i="13"/>
  <c r="AI237" i="13"/>
  <c r="BZ237" i="13"/>
  <c r="O236" i="13"/>
  <c r="Q236" i="13"/>
  <c r="S236" i="13"/>
  <c r="A236" i="13"/>
  <c r="CE249" i="13" l="1"/>
  <c r="CA249" i="13"/>
  <c r="BB249" i="13"/>
  <c r="BY251" i="13"/>
  <c r="BX251" i="13" s="1"/>
  <c r="D252" i="13"/>
  <c r="AJ237" i="13"/>
  <c r="AY237" i="13"/>
  <c r="AI238" i="13"/>
  <c r="AZ238" i="13"/>
  <c r="BZ238" i="13"/>
  <c r="BD238" i="13"/>
  <c r="U238" i="13"/>
  <c r="S237" i="13"/>
  <c r="Q237" i="13"/>
  <c r="O237" i="13"/>
  <c r="AG237" i="13"/>
  <c r="AH237" i="13"/>
  <c r="AF237" i="13"/>
  <c r="A237" i="13"/>
  <c r="CE250" i="13" l="1"/>
  <c r="CA250" i="13"/>
  <c r="BB250" i="13"/>
  <c r="BY252" i="13"/>
  <c r="BX252" i="13" s="1"/>
  <c r="D253" i="13"/>
  <c r="AJ238" i="13"/>
  <c r="AY238" i="13"/>
  <c r="AZ239" i="13"/>
  <c r="AI239" i="13"/>
  <c r="BD239" i="13"/>
  <c r="U239" i="13"/>
  <c r="BZ239" i="13"/>
  <c r="AH238" i="13"/>
  <c r="AF238" i="13"/>
  <c r="AG238" i="13"/>
  <c r="O238" i="13"/>
  <c r="Q238" i="13"/>
  <c r="S238" i="13"/>
  <c r="A238" i="13"/>
  <c r="CE251" i="13" l="1"/>
  <c r="CA251" i="13"/>
  <c r="BB251" i="13"/>
  <c r="BY253" i="13"/>
  <c r="BX253" i="13" s="1"/>
  <c r="D254" i="13"/>
  <c r="AJ239" i="13"/>
  <c r="AY239" i="13"/>
  <c r="BD240" i="13"/>
  <c r="BZ240" i="13"/>
  <c r="AI240" i="13"/>
  <c r="AZ240" i="13"/>
  <c r="U240" i="13"/>
  <c r="O239" i="13"/>
  <c r="S239" i="13"/>
  <c r="Q239" i="13"/>
  <c r="AG239" i="13"/>
  <c r="AF239" i="13"/>
  <c r="AH239" i="13"/>
  <c r="A239" i="13"/>
  <c r="CE252" i="13" l="1"/>
  <c r="CA252" i="13"/>
  <c r="BB252" i="13"/>
  <c r="D255" i="13"/>
  <c r="BY254" i="13"/>
  <c r="BX254" i="13" s="1"/>
  <c r="AJ240" i="13"/>
  <c r="AY240" i="13"/>
  <c r="BD241" i="13"/>
  <c r="AZ241" i="13"/>
  <c r="U241" i="13"/>
  <c r="AI241" i="13"/>
  <c r="BZ241" i="13"/>
  <c r="O240" i="13"/>
  <c r="Q240" i="13"/>
  <c r="S240" i="13"/>
  <c r="AF240" i="13"/>
  <c r="AG240" i="13"/>
  <c r="AH240" i="13"/>
  <c r="A240" i="13"/>
  <c r="CE253" i="13" l="1"/>
  <c r="CA253" i="13"/>
  <c r="BB253" i="13"/>
  <c r="BY255" i="13"/>
  <c r="BX255" i="13" s="1"/>
  <c r="D256" i="13"/>
  <c r="AJ241" i="13"/>
  <c r="AY241" i="13"/>
  <c r="AG241" i="13"/>
  <c r="AH241" i="13"/>
  <c r="AF241" i="13"/>
  <c r="AZ242" i="13"/>
  <c r="BZ242" i="13"/>
  <c r="U242" i="13"/>
  <c r="AI242" i="13"/>
  <c r="BD242" i="13"/>
  <c r="S241" i="13"/>
  <c r="Q241" i="13"/>
  <c r="O241" i="13"/>
  <c r="A241" i="13"/>
  <c r="CE254" i="13" l="1"/>
  <c r="CA254" i="13"/>
  <c r="BB254" i="13"/>
  <c r="BY256" i="13"/>
  <c r="BX256" i="13" s="1"/>
  <c r="D257" i="13"/>
  <c r="AJ242" i="13"/>
  <c r="AY242" i="13"/>
  <c r="BZ243" i="13"/>
  <c r="AZ243" i="13"/>
  <c r="AI243" i="13"/>
  <c r="U243" i="13"/>
  <c r="BD243" i="13"/>
  <c r="O242" i="13"/>
  <c r="S242" i="13"/>
  <c r="Q242" i="13"/>
  <c r="AH242" i="13"/>
  <c r="AG242" i="13"/>
  <c r="AF242" i="13"/>
  <c r="A242" i="13"/>
  <c r="CE255" i="13" l="1"/>
  <c r="CA255" i="13"/>
  <c r="BB255" i="13"/>
  <c r="BY257" i="13"/>
  <c r="BX257" i="13" s="1"/>
  <c r="D258" i="13"/>
  <c r="AJ243" i="13"/>
  <c r="AY243" i="13"/>
  <c r="AG243" i="13"/>
  <c r="AF243" i="13"/>
  <c r="AH243" i="13"/>
  <c r="AI244" i="13"/>
  <c r="BZ244" i="13"/>
  <c r="AZ244" i="13"/>
  <c r="U244" i="13"/>
  <c r="BD244" i="13"/>
  <c r="O243" i="13"/>
  <c r="Q243" i="13"/>
  <c r="S243" i="13"/>
  <c r="A243" i="13"/>
  <c r="CE256" i="13" l="1"/>
  <c r="CA256" i="13"/>
  <c r="BB256" i="13"/>
  <c r="D259" i="13"/>
  <c r="BY258" i="13"/>
  <c r="BX258" i="13" s="1"/>
  <c r="AJ244" i="13"/>
  <c r="AY244" i="13"/>
  <c r="AZ245" i="13"/>
  <c r="AI245" i="13"/>
  <c r="BD245" i="13"/>
  <c r="U245" i="13"/>
  <c r="BZ245" i="13"/>
  <c r="O244" i="13"/>
  <c r="S244" i="13"/>
  <c r="Q244" i="13"/>
  <c r="AG244" i="13"/>
  <c r="AH244" i="13"/>
  <c r="AF244" i="13"/>
  <c r="A244" i="13"/>
  <c r="CE257" i="13" l="1"/>
  <c r="CA257" i="13"/>
  <c r="BB257" i="13"/>
  <c r="BY259" i="13"/>
  <c r="BX259" i="13" s="1"/>
  <c r="D260" i="13"/>
  <c r="AJ245" i="13"/>
  <c r="AY245" i="13"/>
  <c r="O245" i="13"/>
  <c r="S245" i="13"/>
  <c r="Q245" i="13"/>
  <c r="AG245" i="13"/>
  <c r="AF245" i="13"/>
  <c r="AH245" i="13"/>
  <c r="AI246" i="13"/>
  <c r="BD246" i="13"/>
  <c r="U246" i="13"/>
  <c r="AZ246" i="13"/>
  <c r="BZ246" i="13"/>
  <c r="A245" i="13"/>
  <c r="CE258" i="13" l="1"/>
  <c r="CA258" i="13"/>
  <c r="BB258" i="13"/>
  <c r="BY260" i="13"/>
  <c r="BX260" i="13" s="1"/>
  <c r="AJ246" i="13"/>
  <c r="AY246" i="13"/>
  <c r="AG246" i="13"/>
  <c r="AF246" i="13"/>
  <c r="AH246" i="13"/>
  <c r="O246" i="13"/>
  <c r="Q246" i="13"/>
  <c r="S246" i="13"/>
  <c r="BD247" i="13"/>
  <c r="U247" i="13"/>
  <c r="AI247" i="13"/>
  <c r="AZ247" i="13"/>
  <c r="BZ247" i="13"/>
  <c r="A246" i="13"/>
  <c r="BQ17" i="13" l="1"/>
  <c r="BU17" i="13"/>
  <c r="BT17" i="13"/>
  <c r="BR17" i="13"/>
  <c r="BS17" i="13"/>
  <c r="BV17" i="13"/>
  <c r="BT11" i="13"/>
  <c r="BV9" i="13"/>
  <c r="BS10" i="13"/>
  <c r="BQ10" i="13"/>
  <c r="BT9" i="13"/>
  <c r="BU9" i="13"/>
  <c r="BR9" i="13"/>
  <c r="BT10" i="13"/>
  <c r="BQ11" i="13"/>
  <c r="BR11" i="13"/>
  <c r="BU11" i="13"/>
  <c r="BS11" i="13"/>
  <c r="BQ9" i="13"/>
  <c r="BU10" i="13"/>
  <c r="BV10" i="13"/>
  <c r="BR10" i="13"/>
  <c r="BS9" i="13"/>
  <c r="BV11" i="13"/>
  <c r="BU13" i="13"/>
  <c r="BT12" i="13"/>
  <c r="BR13" i="13"/>
  <c r="BT14" i="13"/>
  <c r="BS12" i="13"/>
  <c r="BQ13" i="13"/>
  <c r="BV12" i="13"/>
  <c r="BR12" i="13"/>
  <c r="BU12" i="13"/>
  <c r="BQ12" i="13"/>
  <c r="BV13" i="13"/>
  <c r="BT15" i="13"/>
  <c r="BR14" i="13"/>
  <c r="BS14" i="13"/>
  <c r="BT13" i="13"/>
  <c r="BS13" i="13"/>
  <c r="BQ14" i="13"/>
  <c r="BV14" i="13"/>
  <c r="BS16" i="13"/>
  <c r="BU14" i="13"/>
  <c r="BV15" i="13"/>
  <c r="BU15" i="13"/>
  <c r="BS15" i="13"/>
  <c r="BU16" i="13"/>
  <c r="BV16" i="13"/>
  <c r="BT16" i="13"/>
  <c r="BQ15" i="13"/>
  <c r="BR15" i="13"/>
  <c r="BQ16" i="13"/>
  <c r="BR16" i="13"/>
  <c r="BQ18" i="13"/>
  <c r="BT18" i="13"/>
  <c r="BQ19" i="13"/>
  <c r="BR18" i="13"/>
  <c r="BU18" i="13"/>
  <c r="BR19" i="13"/>
  <c r="BT19" i="13"/>
  <c r="BV18" i="13"/>
  <c r="BS19" i="13"/>
  <c r="BU19" i="13"/>
  <c r="BS18" i="13"/>
  <c r="BV20" i="13"/>
  <c r="BU20" i="13"/>
  <c r="BT20" i="13"/>
  <c r="BS20" i="13"/>
  <c r="BQ20" i="13"/>
  <c r="BV19" i="13"/>
  <c r="BV22" i="13"/>
  <c r="BQ21" i="13"/>
  <c r="BR20" i="13"/>
  <c r="BS21" i="13"/>
  <c r="BV21" i="13"/>
  <c r="BT21" i="13"/>
  <c r="BU21" i="13"/>
  <c r="BT22" i="13"/>
  <c r="BS22" i="13"/>
  <c r="BR21" i="13"/>
  <c r="BR22" i="13"/>
  <c r="BS23" i="13"/>
  <c r="BU22" i="13"/>
  <c r="BQ22" i="13"/>
  <c r="BV23" i="13"/>
  <c r="BV24" i="13"/>
  <c r="BR23" i="13"/>
  <c r="BQ24" i="13"/>
  <c r="BT23" i="13"/>
  <c r="BS24" i="13"/>
  <c r="BQ26" i="13"/>
  <c r="BQ23" i="13"/>
  <c r="BR25" i="13"/>
  <c r="BU24" i="13"/>
  <c r="BT25" i="13"/>
  <c r="BT24" i="13"/>
  <c r="BQ25" i="13"/>
  <c r="BU25" i="13"/>
  <c r="BU23" i="13"/>
  <c r="BS26" i="13"/>
  <c r="BV26" i="13"/>
  <c r="BR24" i="13"/>
  <c r="BU26" i="13"/>
  <c r="BU27" i="13"/>
  <c r="BS27" i="13"/>
  <c r="BT26" i="13"/>
  <c r="BV25" i="13"/>
  <c r="BV27" i="13"/>
  <c r="BQ27" i="13"/>
  <c r="BS25" i="13"/>
  <c r="BT27" i="13"/>
  <c r="BR26" i="13"/>
  <c r="BR28" i="13"/>
  <c r="BU28" i="13"/>
  <c r="BS28" i="13"/>
  <c r="BV28" i="13"/>
  <c r="BT28" i="13"/>
  <c r="BR27" i="13"/>
  <c r="BU29" i="13"/>
  <c r="BT29" i="13"/>
  <c r="BS29" i="13"/>
  <c r="CE259" i="13"/>
  <c r="CA259" i="13"/>
  <c r="BB259" i="13"/>
  <c r="AJ247" i="13"/>
  <c r="AY247" i="13"/>
  <c r="O247" i="13"/>
  <c r="S247" i="13"/>
  <c r="Q247" i="13"/>
  <c r="AZ248" i="13"/>
  <c r="BZ248" i="13"/>
  <c r="BQ28" i="13" s="1"/>
  <c r="U248" i="13"/>
  <c r="BD248" i="13"/>
  <c r="AI248" i="13"/>
  <c r="AG247" i="13"/>
  <c r="AH247" i="13"/>
  <c r="AF247" i="13"/>
  <c r="A247" i="13"/>
  <c r="CE260" i="13" l="1"/>
  <c r="BV29" i="13" s="1"/>
  <c r="CA260" i="13"/>
  <c r="BR29" i="13" s="1"/>
  <c r="BB260" i="13"/>
  <c r="AJ248" i="13"/>
  <c r="AY248" i="13"/>
  <c r="AG248" i="13"/>
  <c r="AF248" i="13"/>
  <c r="AH248" i="13"/>
  <c r="AI249" i="13"/>
  <c r="BZ249" i="13"/>
  <c r="BD249" i="13"/>
  <c r="U249" i="13"/>
  <c r="AZ249" i="13"/>
  <c r="O248" i="13"/>
  <c r="S248" i="13"/>
  <c r="Q248" i="13"/>
  <c r="A248" i="13"/>
  <c r="AJ249" i="13" l="1"/>
  <c r="AY249" i="13"/>
  <c r="AG249" i="13"/>
  <c r="AH249" i="13"/>
  <c r="AF249" i="13"/>
  <c r="O249" i="13"/>
  <c r="S249" i="13"/>
  <c r="Q249" i="13"/>
  <c r="BD250" i="13"/>
  <c r="U250" i="13"/>
  <c r="BZ250" i="13"/>
  <c r="AI250" i="13"/>
  <c r="AZ250" i="13"/>
  <c r="A249" i="13"/>
  <c r="AJ250" i="13" l="1"/>
  <c r="AY250" i="13"/>
  <c r="O250" i="13"/>
  <c r="S250" i="13"/>
  <c r="Q250" i="13"/>
  <c r="AI251" i="13"/>
  <c r="BD251" i="13"/>
  <c r="U251" i="13"/>
  <c r="AZ251" i="13"/>
  <c r="BZ251" i="13"/>
  <c r="AG250" i="13"/>
  <c r="AH250" i="13"/>
  <c r="AF250" i="13"/>
  <c r="A250" i="13"/>
  <c r="AJ251" i="13" l="1"/>
  <c r="AY251" i="13"/>
  <c r="O251" i="13"/>
  <c r="Q251" i="13"/>
  <c r="S251" i="13"/>
  <c r="AI252" i="13"/>
  <c r="BZ252" i="13"/>
  <c r="BD252" i="13"/>
  <c r="U252" i="13"/>
  <c r="AZ252" i="13"/>
  <c r="AG251" i="13"/>
  <c r="AH251" i="13"/>
  <c r="AF251" i="13"/>
  <c r="A251" i="13"/>
  <c r="AJ252" i="13" l="1"/>
  <c r="AY252" i="13"/>
  <c r="AG252" i="13"/>
  <c r="AH252" i="13"/>
  <c r="AF252" i="13"/>
  <c r="O252" i="13"/>
  <c r="Q252" i="13"/>
  <c r="S252" i="13"/>
  <c r="AZ253" i="13"/>
  <c r="BZ253" i="13"/>
  <c r="U253" i="13"/>
  <c r="AI253" i="13"/>
  <c r="BD253" i="13"/>
  <c r="A252" i="13"/>
  <c r="AJ253" i="13" l="1"/>
  <c r="AY253" i="13"/>
  <c r="O253" i="13"/>
  <c r="Q253" i="13"/>
  <c r="S253" i="13"/>
  <c r="AZ254" i="13"/>
  <c r="BZ254" i="13"/>
  <c r="AI254" i="13"/>
  <c r="U254" i="13"/>
  <c r="BD254" i="13"/>
  <c r="AG253" i="13"/>
  <c r="AF253" i="13"/>
  <c r="AH253" i="13"/>
  <c r="A253" i="13"/>
  <c r="AJ254" i="13" l="1"/>
  <c r="AY254" i="13"/>
  <c r="AG254" i="13"/>
  <c r="AH254" i="13"/>
  <c r="AF254" i="13"/>
  <c r="O254" i="13"/>
  <c r="Q254" i="13"/>
  <c r="S254" i="13"/>
  <c r="BD255" i="13"/>
  <c r="U255" i="13"/>
  <c r="BZ255" i="13"/>
  <c r="AZ255" i="13"/>
  <c r="AI255" i="13"/>
  <c r="A254" i="13"/>
  <c r="AJ255" i="13" l="1"/>
  <c r="AY255" i="13"/>
  <c r="O255" i="13"/>
  <c r="Q255" i="13"/>
  <c r="S255" i="13"/>
  <c r="AZ256" i="13"/>
  <c r="BD256" i="13"/>
  <c r="AI256" i="13"/>
  <c r="U256" i="13"/>
  <c r="BZ256" i="13"/>
  <c r="AG255" i="13"/>
  <c r="AH255" i="13"/>
  <c r="AF255" i="13"/>
  <c r="A255" i="13"/>
  <c r="AJ256" i="13" l="1"/>
  <c r="AY256" i="13"/>
  <c r="AG256" i="13"/>
  <c r="AF256" i="13"/>
  <c r="AH256" i="13"/>
  <c r="O256" i="13"/>
  <c r="S256" i="13"/>
  <c r="Q256" i="13"/>
  <c r="AI257" i="13"/>
  <c r="BZ257" i="13"/>
  <c r="AZ257" i="13"/>
  <c r="U257" i="13"/>
  <c r="BD257" i="13"/>
  <c r="A256" i="13"/>
  <c r="AJ257" i="13" l="1"/>
  <c r="AY257" i="13"/>
  <c r="AG257" i="13"/>
  <c r="AF257" i="13"/>
  <c r="AH257" i="13"/>
  <c r="O257" i="13"/>
  <c r="S257" i="13"/>
  <c r="Q257" i="13"/>
  <c r="BD258" i="13"/>
  <c r="U258" i="13"/>
  <c r="AZ258" i="13"/>
  <c r="AI258" i="13"/>
  <c r="BZ258" i="13"/>
  <c r="A257" i="13"/>
  <c r="AJ258" i="13" l="1"/>
  <c r="AY258" i="13"/>
  <c r="O258" i="13"/>
  <c r="S258" i="13"/>
  <c r="Q258" i="13"/>
  <c r="AZ259" i="13"/>
  <c r="BZ259" i="13"/>
  <c r="BD259" i="13"/>
  <c r="AI259" i="13"/>
  <c r="U259" i="13"/>
  <c r="AG258" i="13"/>
  <c r="AH258" i="13"/>
  <c r="AF258" i="13"/>
  <c r="A258" i="13"/>
  <c r="AJ259" i="13" l="1"/>
  <c r="AY259" i="13"/>
  <c r="O259" i="13"/>
  <c r="Q259" i="13"/>
  <c r="S259" i="13"/>
  <c r="AG259" i="13"/>
  <c r="AH259" i="13"/>
  <c r="AF259" i="13"/>
  <c r="AI260" i="13"/>
  <c r="BZ260" i="13"/>
  <c r="BQ29" i="13" s="1"/>
  <c r="AZ260" i="13"/>
  <c r="U260" i="13"/>
  <c r="BD260" i="13"/>
  <c r="A259" i="13"/>
  <c r="AJ260" i="13" l="1"/>
  <c r="AY260" i="13"/>
  <c r="O260" i="13"/>
  <c r="S260" i="13"/>
  <c r="Q260" i="13"/>
  <c r="AG260" i="13"/>
  <c r="AH260" i="13"/>
  <c r="AF260" i="13"/>
  <c r="A260" i="13"/>
  <c r="V61" i="13" l="1"/>
  <c r="V80" i="13"/>
  <c r="V79" i="13"/>
  <c r="V62" i="13"/>
  <c r="V25" i="13"/>
  <c r="V94" i="13"/>
  <c r="V55" i="13"/>
  <c r="V16" i="13"/>
  <c r="V32" i="13"/>
  <c r="V96" i="13"/>
  <c r="V98" i="13"/>
  <c r="BK14" i="13"/>
  <c r="V66" i="13"/>
  <c r="V92" i="13"/>
  <c r="V89" i="13"/>
  <c r="V81" i="13"/>
  <c r="V11" i="13"/>
  <c r="V46" i="13"/>
  <c r="V60" i="13"/>
  <c r="V70" i="13"/>
  <c r="V15" i="13"/>
  <c r="V44" i="13"/>
  <c r="V36" i="13"/>
  <c r="V88" i="13"/>
  <c r="V9" i="13"/>
  <c r="V68" i="13"/>
  <c r="V31" i="13"/>
  <c r="V59" i="13"/>
  <c r="V84" i="13"/>
  <c r="V54" i="13"/>
  <c r="V95" i="13"/>
  <c r="V10" i="13"/>
  <c r="V37" i="13"/>
  <c r="V20" i="13"/>
  <c r="V85" i="13"/>
  <c r="V43" i="13"/>
  <c r="V76" i="13"/>
  <c r="V40" i="13"/>
  <c r="V30" i="13"/>
  <c r="V63" i="13"/>
  <c r="V45" i="13"/>
  <c r="V49" i="13"/>
  <c r="V77" i="13"/>
  <c r="V19" i="13"/>
  <c r="V21" i="13"/>
  <c r="V74" i="13"/>
  <c r="V58" i="13"/>
  <c r="V93" i="13"/>
  <c r="V33" i="13"/>
  <c r="V17" i="13"/>
  <c r="V78" i="13"/>
  <c r="V100" i="13"/>
  <c r="V99" i="13"/>
  <c r="V56" i="13"/>
  <c r="V64" i="13"/>
  <c r="V14" i="13"/>
  <c r="V12" i="13"/>
  <c r="V57" i="13"/>
  <c r="V34" i="13"/>
  <c r="V67" i="13"/>
  <c r="BH19" i="13"/>
  <c r="V102" i="13"/>
  <c r="V71" i="13"/>
  <c r="V18" i="13"/>
  <c r="V39" i="13"/>
  <c r="V38" i="13"/>
  <c r="V75" i="13"/>
  <c r="V26" i="13"/>
  <c r="V72" i="13"/>
  <c r="V23" i="13"/>
  <c r="V48" i="13"/>
  <c r="V101" i="13"/>
  <c r="BH20" i="13"/>
  <c r="V87" i="13"/>
  <c r="V13" i="13"/>
  <c r="V22" i="13"/>
  <c r="V73" i="13"/>
  <c r="V50" i="13"/>
  <c r="V28" i="13"/>
  <c r="V42" i="13"/>
  <c r="V82" i="13"/>
  <c r="V24" i="13"/>
  <c r="V29" i="13"/>
  <c r="V65" i="13"/>
  <c r="V52" i="13"/>
  <c r="V35" i="13"/>
  <c r="V27" i="13"/>
  <c r="V83" i="13"/>
  <c r="V86" i="13"/>
  <c r="V51" i="13"/>
  <c r="V97" i="13"/>
  <c r="V90" i="13"/>
  <c r="V53" i="13"/>
  <c r="V91" i="13"/>
  <c r="V69" i="13"/>
  <c r="V41" i="13"/>
  <c r="V47" i="13"/>
  <c r="BI256" i="13"/>
  <c r="BH257" i="13" l="1"/>
  <c r="V109" i="13"/>
  <c r="V232" i="13"/>
  <c r="P28" i="13"/>
  <c r="R28" i="13"/>
  <c r="T28" i="13"/>
  <c r="R82" i="13"/>
  <c r="T82" i="13"/>
  <c r="P82" i="13"/>
  <c r="V209" i="13"/>
  <c r="P65" i="13"/>
  <c r="T65" i="13"/>
  <c r="R65" i="13"/>
  <c r="P14" i="13"/>
  <c r="T14" i="13"/>
  <c r="R14" i="13"/>
  <c r="V233" i="13"/>
  <c r="V177" i="13"/>
  <c r="R70" i="13"/>
  <c r="T70" i="13"/>
  <c r="P70" i="13"/>
  <c r="BK183" i="13"/>
  <c r="R38" i="13"/>
  <c r="T38" i="13"/>
  <c r="P38" i="13"/>
  <c r="P48" i="13"/>
  <c r="T48" i="13"/>
  <c r="R48" i="13"/>
  <c r="V128" i="13"/>
  <c r="P16" i="13"/>
  <c r="T16" i="13"/>
  <c r="R16" i="13"/>
  <c r="P102" i="13"/>
  <c r="R102" i="13"/>
  <c r="T102" i="13"/>
  <c r="V146" i="13"/>
  <c r="BH231" i="13"/>
  <c r="V161" i="13"/>
  <c r="V216" i="13"/>
  <c r="P12" i="13"/>
  <c r="T12" i="13"/>
  <c r="R12" i="13"/>
  <c r="V244" i="13"/>
  <c r="R93" i="13"/>
  <c r="P93" i="13"/>
  <c r="T93" i="13"/>
  <c r="P43" i="13"/>
  <c r="T43" i="13"/>
  <c r="R43" i="13"/>
  <c r="V195" i="13"/>
  <c r="T68" i="13"/>
  <c r="R68" i="13"/>
  <c r="P68" i="13"/>
  <c r="V115" i="13"/>
  <c r="R41" i="13"/>
  <c r="P41" i="13"/>
  <c r="T41" i="13"/>
  <c r="V122" i="13"/>
  <c r="V225" i="13"/>
  <c r="V234" i="13"/>
  <c r="V141" i="13"/>
  <c r="BH171" i="13"/>
  <c r="BK161" i="13"/>
  <c r="V199" i="13"/>
  <c r="P50" i="13"/>
  <c r="R50" i="13"/>
  <c r="T50" i="13"/>
  <c r="V159" i="13"/>
  <c r="V258" i="13"/>
  <c r="V152" i="13"/>
  <c r="T52" i="13"/>
  <c r="R52" i="13"/>
  <c r="P52" i="13"/>
  <c r="BK246" i="13"/>
  <c r="R59" i="13"/>
  <c r="P59" i="13"/>
  <c r="T59" i="13"/>
  <c r="V252" i="13"/>
  <c r="R96" i="13"/>
  <c r="T96" i="13"/>
  <c r="P96" i="13"/>
  <c r="V153" i="13"/>
  <c r="T60" i="13"/>
  <c r="R60" i="13"/>
  <c r="P60" i="13"/>
  <c r="V171" i="13"/>
  <c r="V200" i="13"/>
  <c r="V142" i="13"/>
  <c r="P18" i="13"/>
  <c r="T18" i="13"/>
  <c r="R18" i="13"/>
  <c r="V124" i="13"/>
  <c r="R30" i="13"/>
  <c r="T30" i="13"/>
  <c r="P30" i="13"/>
  <c r="R74" i="13"/>
  <c r="P74" i="13"/>
  <c r="T74" i="13"/>
  <c r="R51" i="13"/>
  <c r="P51" i="13"/>
  <c r="T51" i="13"/>
  <c r="BH228" i="13"/>
  <c r="V203" i="13"/>
  <c r="V108" i="13"/>
  <c r="BH191" i="13"/>
  <c r="V135" i="13"/>
  <c r="V106" i="13"/>
  <c r="P95" i="13"/>
  <c r="R95" i="13"/>
  <c r="T95" i="13"/>
  <c r="V170" i="13"/>
  <c r="V156" i="13"/>
  <c r="V210" i="13"/>
  <c r="T9" i="13"/>
  <c r="P9" i="13"/>
  <c r="R9" i="13"/>
  <c r="V236" i="13"/>
  <c r="BK147" i="13"/>
  <c r="V202" i="13"/>
  <c r="BH256" i="13"/>
  <c r="V204" i="13"/>
  <c r="BK166" i="13"/>
  <c r="V158" i="13"/>
  <c r="BK108" i="13"/>
  <c r="R69" i="13"/>
  <c r="T69" i="13"/>
  <c r="P69" i="13"/>
  <c r="T66" i="13"/>
  <c r="P66" i="13"/>
  <c r="R66" i="13"/>
  <c r="V129" i="13"/>
  <c r="V206" i="13"/>
  <c r="V163" i="13"/>
  <c r="R84" i="13"/>
  <c r="P84" i="13"/>
  <c r="T84" i="13"/>
  <c r="V160" i="13"/>
  <c r="V242" i="13"/>
  <c r="T29" i="13"/>
  <c r="P29" i="13"/>
  <c r="R29" i="13"/>
  <c r="V211" i="13"/>
  <c r="P92" i="13"/>
  <c r="R92" i="13"/>
  <c r="T92" i="13"/>
  <c r="P35" i="13"/>
  <c r="T35" i="13"/>
  <c r="R35" i="13"/>
  <c r="V241" i="13"/>
  <c r="T57" i="13"/>
  <c r="R57" i="13"/>
  <c r="P57" i="13"/>
  <c r="T44" i="13"/>
  <c r="P44" i="13"/>
  <c r="R44" i="13"/>
  <c r="V220" i="13"/>
  <c r="V103" i="13"/>
  <c r="V127" i="13"/>
  <c r="R73" i="13"/>
  <c r="T73" i="13"/>
  <c r="P73" i="13"/>
  <c r="V235" i="13"/>
  <c r="V187" i="13"/>
  <c r="V207" i="13"/>
  <c r="R20" i="13"/>
  <c r="P20" i="13"/>
  <c r="T20" i="13"/>
  <c r="V231" i="13"/>
  <c r="R87" i="13"/>
  <c r="T87" i="13"/>
  <c r="P87" i="13"/>
  <c r="V150" i="13"/>
  <c r="V219" i="13"/>
  <c r="P58" i="13"/>
  <c r="T58" i="13"/>
  <c r="R58" i="13"/>
  <c r="BH145" i="13"/>
  <c r="V214" i="13"/>
  <c r="V111" i="13"/>
  <c r="V224" i="13"/>
  <c r="P39" i="13"/>
  <c r="T39" i="13"/>
  <c r="R39" i="13"/>
  <c r="R62" i="13"/>
  <c r="T62" i="13"/>
  <c r="P62" i="13"/>
  <c r="R15" i="13"/>
  <c r="P15" i="13"/>
  <c r="T15" i="13"/>
  <c r="V154" i="13"/>
  <c r="T37" i="13"/>
  <c r="R37" i="13"/>
  <c r="P37" i="13"/>
  <c r="V131" i="13"/>
  <c r="V147" i="13"/>
  <c r="V172" i="13"/>
  <c r="T46" i="13"/>
  <c r="P46" i="13"/>
  <c r="R46" i="13"/>
  <c r="V123" i="13"/>
  <c r="V104" i="13"/>
  <c r="V238" i="13"/>
  <c r="V116" i="13"/>
  <c r="V105" i="13"/>
  <c r="BH199" i="13"/>
  <c r="V228" i="13"/>
  <c r="V213" i="13"/>
  <c r="V198" i="13"/>
  <c r="V226" i="13"/>
  <c r="V110" i="13"/>
  <c r="BH192" i="13"/>
  <c r="V190" i="13"/>
  <c r="V164" i="13"/>
  <c r="V205" i="13"/>
  <c r="P94" i="13"/>
  <c r="R94" i="13"/>
  <c r="T94" i="13"/>
  <c r="V254" i="13"/>
  <c r="BK178" i="13"/>
  <c r="V120" i="13"/>
  <c r="P97" i="13"/>
  <c r="T97" i="13"/>
  <c r="R97" i="13"/>
  <c r="V188" i="13"/>
  <c r="P63" i="13"/>
  <c r="T63" i="13"/>
  <c r="R63" i="13"/>
  <c r="BK107" i="13"/>
  <c r="BK132" i="13"/>
  <c r="V180" i="13"/>
  <c r="P91" i="13"/>
  <c r="T91" i="13"/>
  <c r="R91" i="13"/>
  <c r="R11" i="13"/>
  <c r="T11" i="13"/>
  <c r="P11" i="13"/>
  <c r="V117" i="13"/>
  <c r="R90" i="13"/>
  <c r="P90" i="13"/>
  <c r="T90" i="13"/>
  <c r="V173" i="13"/>
  <c r="V174" i="13"/>
  <c r="R64" i="13"/>
  <c r="T64" i="13"/>
  <c r="P64" i="13"/>
  <c r="BK112" i="13"/>
  <c r="T17" i="13"/>
  <c r="R17" i="13"/>
  <c r="P17" i="13"/>
  <c r="V208" i="13"/>
  <c r="V112" i="13"/>
  <c r="V145" i="13"/>
  <c r="V167" i="13"/>
  <c r="V186" i="13"/>
  <c r="BK234" i="13"/>
  <c r="BH133" i="13"/>
  <c r="R54" i="13"/>
  <c r="P54" i="13"/>
  <c r="T54" i="13"/>
  <c r="R101" i="13"/>
  <c r="T101" i="13"/>
  <c r="P101" i="13"/>
  <c r="P100" i="13"/>
  <c r="R100" i="13"/>
  <c r="T100" i="13"/>
  <c r="R23" i="13"/>
  <c r="T23" i="13"/>
  <c r="P23" i="13"/>
  <c r="V126" i="13"/>
  <c r="T81" i="13"/>
  <c r="P81" i="13"/>
  <c r="R81" i="13"/>
  <c r="R55" i="13"/>
  <c r="P55" i="13"/>
  <c r="T55" i="13"/>
  <c r="BH131" i="13"/>
  <c r="BK224" i="13"/>
  <c r="V179" i="13"/>
  <c r="V215" i="13"/>
  <c r="P40" i="13"/>
  <c r="T40" i="13"/>
  <c r="R40" i="13"/>
  <c r="V227" i="13"/>
  <c r="V191" i="13"/>
  <c r="P78" i="13"/>
  <c r="R78" i="13"/>
  <c r="T78" i="13"/>
  <c r="BH108" i="13"/>
  <c r="V221" i="13"/>
  <c r="R83" i="13"/>
  <c r="P83" i="13"/>
  <c r="T83" i="13"/>
  <c r="V168" i="13"/>
  <c r="P33" i="13"/>
  <c r="R33" i="13"/>
  <c r="T33" i="13"/>
  <c r="V247" i="13"/>
  <c r="V193" i="13"/>
  <c r="V237" i="13"/>
  <c r="V140" i="13"/>
  <c r="V250" i="13"/>
  <c r="V148" i="13"/>
  <c r="V138" i="13"/>
  <c r="BK118" i="13"/>
  <c r="V243" i="13"/>
  <c r="V133" i="13"/>
  <c r="P24" i="13"/>
  <c r="R24" i="13"/>
  <c r="T24" i="13"/>
  <c r="V151" i="13"/>
  <c r="BH234" i="13"/>
  <c r="BH115" i="13"/>
  <c r="V185" i="13"/>
  <c r="V249" i="13"/>
  <c r="V166" i="13"/>
  <c r="V130" i="13"/>
  <c r="V119" i="13"/>
  <c r="V257" i="13"/>
  <c r="P36" i="13"/>
  <c r="R36" i="13"/>
  <c r="T36" i="13"/>
  <c r="V253" i="13"/>
  <c r="V137" i="13"/>
  <c r="V181" i="13"/>
  <c r="P71" i="13"/>
  <c r="T71" i="13"/>
  <c r="R71" i="13"/>
  <c r="V212" i="13"/>
  <c r="T79" i="13"/>
  <c r="P79" i="13"/>
  <c r="R79" i="13"/>
  <c r="T10" i="13"/>
  <c r="R10" i="13"/>
  <c r="P10" i="13"/>
  <c r="BH222" i="13"/>
  <c r="V223" i="13"/>
  <c r="BH233" i="13"/>
  <c r="V217" i="13"/>
  <c r="V260" i="13"/>
  <c r="V230" i="13"/>
  <c r="R53" i="13"/>
  <c r="P53" i="13"/>
  <c r="T53" i="13"/>
  <c r="V144" i="13"/>
  <c r="V139" i="13"/>
  <c r="BH196" i="13"/>
  <c r="BK229" i="13"/>
  <c r="V218" i="13"/>
  <c r="BH119" i="13"/>
  <c r="V118" i="13"/>
  <c r="V136" i="13"/>
  <c r="T49" i="13"/>
  <c r="P49" i="13"/>
  <c r="R49" i="13"/>
  <c r="BH197" i="13"/>
  <c r="V183" i="13"/>
  <c r="V229" i="13"/>
  <c r="V222" i="13"/>
  <c r="V157" i="13"/>
  <c r="V175" i="13"/>
  <c r="BH174" i="13"/>
  <c r="V201" i="13"/>
  <c r="T56" i="13"/>
  <c r="P56" i="13"/>
  <c r="R56" i="13"/>
  <c r="R61" i="13"/>
  <c r="T61" i="13"/>
  <c r="P61" i="13"/>
  <c r="V192" i="13"/>
  <c r="V194" i="13"/>
  <c r="T21" i="13"/>
  <c r="P21" i="13"/>
  <c r="R21" i="13"/>
  <c r="V114" i="13"/>
  <c r="V196" i="13"/>
  <c r="P45" i="13"/>
  <c r="R45" i="13"/>
  <c r="T45" i="13"/>
  <c r="BH187" i="13"/>
  <c r="R85" i="13"/>
  <c r="P85" i="13"/>
  <c r="T85" i="13"/>
  <c r="V189" i="13"/>
  <c r="V107" i="13"/>
  <c r="R22" i="13"/>
  <c r="P22" i="13"/>
  <c r="T22" i="13"/>
  <c r="R34" i="13"/>
  <c r="T34" i="13"/>
  <c r="P34" i="13"/>
  <c r="V246" i="13"/>
  <c r="BK220" i="13"/>
  <c r="R32" i="13"/>
  <c r="P32" i="13"/>
  <c r="T32" i="13"/>
  <c r="V149" i="13"/>
  <c r="V113" i="13"/>
  <c r="V165" i="13"/>
  <c r="V239" i="13"/>
  <c r="BK214" i="13"/>
  <c r="BH244" i="13"/>
  <c r="BH188" i="13"/>
  <c r="V132" i="13"/>
  <c r="P88" i="13"/>
  <c r="T88" i="13"/>
  <c r="R88" i="13"/>
  <c r="R31" i="13"/>
  <c r="T31" i="13"/>
  <c r="P31" i="13"/>
  <c r="V182" i="13"/>
  <c r="R72" i="13"/>
  <c r="P72" i="13"/>
  <c r="T72" i="13"/>
  <c r="R98" i="13"/>
  <c r="T98" i="13"/>
  <c r="P98" i="13"/>
  <c r="R47" i="13"/>
  <c r="P47" i="13"/>
  <c r="T47" i="13"/>
  <c r="V162" i="13"/>
  <c r="BH167" i="13"/>
  <c r="R67" i="13"/>
  <c r="P67" i="13"/>
  <c r="T67" i="13"/>
  <c r="V178" i="13"/>
  <c r="P75" i="13"/>
  <c r="T75" i="13"/>
  <c r="R75" i="13"/>
  <c r="BH123" i="13"/>
  <c r="R25" i="13"/>
  <c r="T25" i="13"/>
  <c r="P25" i="13"/>
  <c r="T27" i="13"/>
  <c r="R27" i="13"/>
  <c r="P27" i="13"/>
  <c r="V240" i="13"/>
  <c r="BK248" i="13"/>
  <c r="R26" i="13"/>
  <c r="T26" i="13"/>
  <c r="P26" i="13"/>
  <c r="V176" i="13"/>
  <c r="P99" i="13"/>
  <c r="T99" i="13"/>
  <c r="R99" i="13"/>
  <c r="P13" i="13"/>
  <c r="R13" i="13"/>
  <c r="T13" i="13"/>
  <c r="R86" i="13"/>
  <c r="T86" i="13"/>
  <c r="P86" i="13"/>
  <c r="V248" i="13"/>
  <c r="V143" i="13"/>
  <c r="T76" i="13"/>
  <c r="P76" i="13"/>
  <c r="R76" i="13"/>
  <c r="R19" i="13"/>
  <c r="T19" i="13"/>
  <c r="P19" i="13"/>
  <c r="V251" i="13"/>
  <c r="V169" i="13"/>
  <c r="V256" i="13"/>
  <c r="BH122" i="13"/>
  <c r="T80" i="13"/>
  <c r="R80" i="13"/>
  <c r="P80" i="13"/>
  <c r="V125" i="13"/>
  <c r="V184" i="13"/>
  <c r="V121" i="13"/>
  <c r="V259" i="13"/>
  <c r="V255" i="13"/>
  <c r="BK247" i="13"/>
  <c r="V155" i="13"/>
  <c r="BH139" i="13"/>
  <c r="V197" i="13"/>
  <c r="V134" i="13"/>
  <c r="V245" i="13"/>
  <c r="T89" i="13"/>
  <c r="R89" i="13"/>
  <c r="P89" i="13"/>
  <c r="T77" i="13"/>
  <c r="R77" i="13"/>
  <c r="P77" i="13"/>
  <c r="T42" i="13"/>
  <c r="P42" i="13"/>
  <c r="R42" i="13"/>
  <c r="BI57" i="13"/>
  <c r="BI171" i="13"/>
  <c r="BH85" i="13"/>
  <c r="BI152" i="13"/>
  <c r="BG94" i="13"/>
  <c r="BI166" i="13"/>
  <c r="BI218" i="13"/>
  <c r="BH12" i="13"/>
  <c r="BI226" i="13"/>
  <c r="BI72" i="13"/>
  <c r="BH55" i="13"/>
  <c r="BI55" i="13"/>
  <c r="BI95" i="13"/>
  <c r="BI71" i="13"/>
  <c r="BH58" i="13"/>
  <c r="BK13" i="13"/>
  <c r="BI255" i="13"/>
  <c r="BI217" i="13"/>
  <c r="BI188" i="13"/>
  <c r="BI127" i="13"/>
  <c r="BK72" i="13"/>
  <c r="BG50" i="13"/>
  <c r="BG76" i="13"/>
  <c r="BI99" i="13"/>
  <c r="BI231" i="13"/>
  <c r="BI62" i="13"/>
  <c r="BI107" i="13"/>
  <c r="BK102" i="13"/>
  <c r="BG16" i="13"/>
  <c r="BG60" i="13"/>
  <c r="BH46" i="13"/>
  <c r="BK27" i="13"/>
  <c r="BI91" i="13"/>
  <c r="BI241" i="13"/>
  <c r="BF69" i="13"/>
  <c r="BI181" i="13"/>
  <c r="BI82" i="13"/>
  <c r="BG20" i="13"/>
  <c r="BI139" i="13"/>
  <c r="BI199" i="13"/>
  <c r="BH91" i="13"/>
  <c r="BI110" i="13"/>
  <c r="BH62" i="13"/>
  <c r="BI38" i="13"/>
  <c r="BK73" i="13"/>
  <c r="BI108" i="13"/>
  <c r="BI44" i="13"/>
  <c r="BI158" i="13"/>
  <c r="BI119" i="13"/>
  <c r="BG97" i="13"/>
  <c r="BH17" i="13"/>
  <c r="BI80" i="13"/>
  <c r="BI207" i="13"/>
  <c r="BI120" i="13"/>
  <c r="BG44" i="13"/>
  <c r="BI197" i="13"/>
  <c r="BI224" i="13"/>
  <c r="BH94" i="13"/>
  <c r="BI106" i="13"/>
  <c r="BI174" i="13"/>
  <c r="BH36" i="13"/>
  <c r="BK101" i="13"/>
  <c r="BI235" i="13"/>
  <c r="BI100" i="13"/>
  <c r="BH60" i="13"/>
  <c r="BH40" i="13"/>
  <c r="BI254" i="13"/>
  <c r="BG58" i="13"/>
  <c r="BI32" i="13"/>
  <c r="BI104" i="13"/>
  <c r="BI63" i="13"/>
  <c r="BI132" i="13"/>
  <c r="BG63" i="13"/>
  <c r="BI114" i="13"/>
  <c r="BI209" i="13"/>
  <c r="BI19" i="13"/>
  <c r="BH78" i="13"/>
  <c r="BK28" i="13"/>
  <c r="BI39" i="13"/>
  <c r="BG84" i="13"/>
  <c r="BI70" i="13"/>
  <c r="BI159" i="13"/>
  <c r="BH11" i="13"/>
  <c r="BH74" i="13"/>
  <c r="BH72" i="13"/>
  <c r="BI112" i="13"/>
  <c r="BK62" i="13"/>
  <c r="BH29" i="13"/>
  <c r="BH9" i="13"/>
  <c r="BG83" i="13"/>
  <c r="BH30" i="13"/>
  <c r="BI222" i="13"/>
  <c r="BI236" i="13"/>
  <c r="BI126" i="13"/>
  <c r="BH89" i="13"/>
  <c r="BI227" i="13"/>
  <c r="BK98" i="13"/>
  <c r="BH65" i="13"/>
  <c r="BK15" i="13"/>
  <c r="BH61" i="13"/>
  <c r="BI87" i="13"/>
  <c r="BK89" i="13"/>
  <c r="BH100" i="13"/>
  <c r="BK16" i="13"/>
  <c r="BK42" i="13"/>
  <c r="BK31" i="13"/>
  <c r="BH76" i="13"/>
  <c r="BH99" i="13"/>
  <c r="BI18" i="13"/>
  <c r="BH42" i="13"/>
  <c r="BH70" i="13"/>
  <c r="BI233" i="13"/>
  <c r="BI65" i="13"/>
  <c r="BI148" i="13"/>
  <c r="BH71" i="13"/>
  <c r="BI146" i="13"/>
  <c r="BG28" i="13"/>
  <c r="BI59" i="13"/>
  <c r="BK97" i="13"/>
  <c r="BK38" i="13"/>
  <c r="BG21" i="13"/>
  <c r="BI22" i="13"/>
  <c r="BI90" i="13"/>
  <c r="BK30" i="13"/>
  <c r="BI51" i="13"/>
  <c r="BK59" i="13"/>
  <c r="BI176" i="13"/>
  <c r="BI48" i="13"/>
  <c r="BI238" i="13"/>
  <c r="BK75" i="13"/>
  <c r="BG100" i="13"/>
  <c r="BF9" i="13"/>
  <c r="BI223" i="13"/>
  <c r="BH27" i="13"/>
  <c r="BH25" i="13"/>
  <c r="BI30" i="13"/>
  <c r="BI246" i="13"/>
  <c r="BI20" i="13"/>
  <c r="BI124" i="13"/>
  <c r="BI46" i="13"/>
  <c r="BI214" i="13"/>
  <c r="BI208" i="13"/>
  <c r="BI180" i="13"/>
  <c r="BI245" i="13"/>
  <c r="BK12" i="13"/>
  <c r="BK64" i="13"/>
  <c r="BI140" i="13"/>
  <c r="BH38" i="13"/>
  <c r="BI121" i="13"/>
  <c r="BG47" i="13"/>
  <c r="BI205" i="13"/>
  <c r="BK86" i="13"/>
  <c r="BI137" i="13"/>
  <c r="BI162" i="13"/>
  <c r="BI216" i="13"/>
  <c r="BI74" i="13"/>
  <c r="BI84" i="13"/>
  <c r="BI73" i="13"/>
  <c r="BG29" i="13"/>
  <c r="BK23" i="13"/>
  <c r="BI101" i="13"/>
  <c r="BH49" i="13"/>
  <c r="BH35" i="13"/>
  <c r="BI164" i="13"/>
  <c r="BH43" i="13"/>
  <c r="BK88" i="13"/>
  <c r="BH77" i="13"/>
  <c r="BI219" i="13"/>
  <c r="BI186" i="13"/>
  <c r="BH81" i="13"/>
  <c r="BI242" i="13"/>
  <c r="BK57" i="13"/>
  <c r="BI40" i="13"/>
  <c r="BG35" i="13"/>
  <c r="BI89" i="13"/>
  <c r="BI133" i="13"/>
  <c r="BK45" i="13"/>
  <c r="BK65" i="13"/>
  <c r="BK34" i="13"/>
  <c r="BI42" i="13"/>
  <c r="BG65" i="13"/>
  <c r="BI27" i="13"/>
  <c r="BI78" i="13"/>
  <c r="BI193" i="13"/>
  <c r="BI113" i="13"/>
  <c r="BI200" i="13"/>
  <c r="BI136" i="13"/>
  <c r="BI167" i="13"/>
  <c r="BI49" i="13"/>
  <c r="BI230" i="13"/>
  <c r="BH57" i="13"/>
  <c r="BI234" i="13"/>
  <c r="BG10" i="13"/>
  <c r="BI150" i="13"/>
  <c r="BI221" i="13"/>
  <c r="BI155" i="13"/>
  <c r="BI178" i="13"/>
  <c r="BI11" i="13"/>
  <c r="BG51" i="13"/>
  <c r="BI14" i="13"/>
  <c r="BI116" i="13"/>
  <c r="BI168" i="13"/>
  <c r="BK93" i="13"/>
  <c r="BI64" i="13"/>
  <c r="BK48" i="13"/>
  <c r="BI52" i="13"/>
  <c r="BI96" i="13"/>
  <c r="BI215" i="13"/>
  <c r="BI202" i="13"/>
  <c r="BH10" i="13"/>
  <c r="BI198" i="13"/>
  <c r="BI244" i="13"/>
  <c r="BI10" i="13"/>
  <c r="BI134" i="13"/>
  <c r="BK94" i="13"/>
  <c r="BI98" i="13"/>
  <c r="BI50" i="13"/>
  <c r="BI41" i="13"/>
  <c r="BH96" i="13"/>
  <c r="BI145" i="13"/>
  <c r="BI102" i="13"/>
  <c r="BH28" i="13"/>
  <c r="BI184" i="13"/>
  <c r="BI179" i="13"/>
  <c r="BI122" i="13"/>
  <c r="BH39" i="13"/>
  <c r="BG38" i="13"/>
  <c r="BI185" i="13"/>
  <c r="BK55" i="13"/>
  <c r="BI68" i="13"/>
  <c r="BG25" i="13"/>
  <c r="BK11" i="13"/>
  <c r="BK26" i="13"/>
  <c r="BH22" i="13"/>
  <c r="BG52" i="13"/>
  <c r="BK37" i="13"/>
  <c r="BK70" i="13"/>
  <c r="BH16" i="13"/>
  <c r="BH52" i="13"/>
  <c r="BH75" i="13"/>
  <c r="BK67" i="13"/>
  <c r="BG33" i="13"/>
  <c r="BI252" i="13"/>
  <c r="BI212" i="13"/>
  <c r="BI220" i="13"/>
  <c r="BI77" i="13"/>
  <c r="BG45" i="13"/>
  <c r="BI118" i="13"/>
  <c r="BI60" i="13"/>
  <c r="BH84" i="13"/>
  <c r="BK46" i="13"/>
  <c r="BI83" i="13"/>
  <c r="BI157" i="13"/>
  <c r="BG74" i="13"/>
  <c r="BI125" i="13"/>
  <c r="BG37" i="13"/>
  <c r="BK51" i="13"/>
  <c r="BK92" i="13"/>
  <c r="BK87" i="13"/>
  <c r="BH95" i="13"/>
  <c r="BI36" i="13"/>
  <c r="BI253" i="13"/>
  <c r="BK61" i="13"/>
  <c r="BK60" i="13"/>
  <c r="BH87" i="13"/>
  <c r="BI35" i="13"/>
  <c r="BG49" i="13"/>
  <c r="BI172" i="13"/>
  <c r="BK50" i="13"/>
  <c r="BH24" i="13"/>
  <c r="BI160" i="13"/>
  <c r="BK40" i="13"/>
  <c r="BK91" i="13"/>
  <c r="BI154" i="13"/>
  <c r="BI161" i="13"/>
  <c r="BK24" i="13"/>
  <c r="BH41" i="13"/>
  <c r="BG26" i="13"/>
  <c r="BG13" i="13"/>
  <c r="BI15" i="13"/>
  <c r="BI26" i="13"/>
  <c r="BG41" i="13"/>
  <c r="BI251" i="13"/>
  <c r="BG79" i="13"/>
  <c r="BI128" i="13"/>
  <c r="BK81" i="13"/>
  <c r="BH32" i="13"/>
  <c r="BK20" i="13"/>
  <c r="BI163" i="13"/>
  <c r="BI56" i="13"/>
  <c r="BK41" i="13"/>
  <c r="BI17" i="13"/>
  <c r="BI149" i="13"/>
  <c r="BI94" i="13"/>
  <c r="BI183" i="13"/>
  <c r="BI12" i="13"/>
  <c r="BH92" i="13"/>
  <c r="BH18" i="13"/>
  <c r="BK43" i="13"/>
  <c r="BK49" i="13"/>
  <c r="BH14" i="13"/>
  <c r="BI24" i="13"/>
  <c r="BI203" i="13"/>
  <c r="BK54" i="13"/>
  <c r="BI75" i="13"/>
  <c r="BF57" i="13"/>
  <c r="BH51" i="13"/>
  <c r="BH54" i="13"/>
  <c r="BH48" i="13"/>
  <c r="BG36" i="13"/>
  <c r="BK17" i="13"/>
  <c r="BI250" i="13"/>
  <c r="BG88" i="13"/>
  <c r="BI142" i="13"/>
  <c r="BI204" i="13"/>
  <c r="BG92" i="13"/>
  <c r="BG11" i="13"/>
  <c r="BI76" i="13"/>
  <c r="BI175" i="13"/>
  <c r="BI192" i="13"/>
  <c r="BK99" i="13"/>
  <c r="BI54" i="13"/>
  <c r="BH26" i="13"/>
  <c r="BG71" i="13"/>
  <c r="BI67" i="13"/>
  <c r="BK36" i="13"/>
  <c r="BI79" i="13"/>
  <c r="BI228" i="13"/>
  <c r="BK32" i="13"/>
  <c r="BG66" i="13"/>
  <c r="BI151" i="13"/>
  <c r="BK79" i="13"/>
  <c r="BG19" i="13"/>
  <c r="BH44" i="13"/>
  <c r="BI232" i="13"/>
  <c r="BI92" i="13"/>
  <c r="BK85" i="13"/>
  <c r="BI206" i="13"/>
  <c r="BI195" i="13"/>
  <c r="BI258" i="13"/>
  <c r="BH56" i="13"/>
  <c r="BK82" i="13"/>
  <c r="BK69" i="13"/>
  <c r="BI170" i="13"/>
  <c r="BI103" i="13"/>
  <c r="BK95" i="13"/>
  <c r="BI25" i="13"/>
  <c r="BK18" i="13"/>
  <c r="BH83" i="13"/>
  <c r="BH68" i="13"/>
  <c r="BK66" i="13"/>
  <c r="BH66" i="13"/>
  <c r="BH53" i="13"/>
  <c r="BK47" i="13"/>
  <c r="BK22" i="13"/>
  <c r="BK100" i="13"/>
  <c r="BH15" i="13"/>
  <c r="BK80" i="13"/>
  <c r="BI66" i="13"/>
  <c r="BI138" i="13"/>
  <c r="BI196" i="13"/>
  <c r="BH31" i="13"/>
  <c r="BG39" i="13"/>
  <c r="BK63" i="13"/>
  <c r="BG75" i="13"/>
  <c r="BI131" i="13"/>
  <c r="BI47" i="13"/>
  <c r="BI257" i="13"/>
  <c r="BH59" i="13"/>
  <c r="BI169" i="13"/>
  <c r="BG14" i="13"/>
  <c r="BI240" i="13"/>
  <c r="BK71" i="13"/>
  <c r="BG32" i="13"/>
  <c r="BI260" i="13"/>
  <c r="BI248" i="13"/>
  <c r="BI61" i="13"/>
  <c r="BH98" i="13"/>
  <c r="BI58" i="13"/>
  <c r="BH86" i="13"/>
  <c r="BI43" i="13"/>
  <c r="BK83" i="13"/>
  <c r="BF81" i="13"/>
  <c r="BH102" i="13"/>
  <c r="BI229" i="13"/>
  <c r="BK68" i="13"/>
  <c r="BI144" i="13"/>
  <c r="BK74" i="13"/>
  <c r="BI86" i="13"/>
  <c r="BI34" i="13"/>
  <c r="BK84" i="13"/>
  <c r="BG30" i="13"/>
  <c r="BI243" i="13"/>
  <c r="BH101" i="13"/>
  <c r="BH64" i="13"/>
  <c r="BI109" i="13"/>
  <c r="BI88" i="13"/>
  <c r="BH82" i="13"/>
  <c r="BI210" i="13"/>
  <c r="BH63" i="13"/>
  <c r="BH47" i="13"/>
  <c r="BI247" i="13"/>
  <c r="BG70" i="13"/>
  <c r="BI135" i="13"/>
  <c r="BI31" i="13"/>
  <c r="BK90" i="13"/>
  <c r="BH13" i="13"/>
  <c r="BH34" i="13"/>
  <c r="BK44" i="13"/>
  <c r="BK96" i="13"/>
  <c r="BI190" i="13"/>
  <c r="BK52" i="13"/>
  <c r="BH67" i="13"/>
  <c r="BI143" i="13"/>
  <c r="BG82" i="13"/>
  <c r="BK33" i="13"/>
  <c r="BK58" i="13"/>
  <c r="BK35" i="13"/>
  <c r="BI211" i="13"/>
  <c r="BG48" i="13"/>
  <c r="BI156" i="13"/>
  <c r="BI130" i="13"/>
  <c r="BF21" i="13"/>
  <c r="BK76" i="13"/>
  <c r="BI53" i="13"/>
  <c r="BI115" i="13"/>
  <c r="BH80" i="13"/>
  <c r="BG12" i="13"/>
  <c r="BH73" i="13"/>
  <c r="BG68" i="13"/>
  <c r="BH50" i="13"/>
  <c r="BI239" i="13"/>
  <c r="BI147" i="13"/>
  <c r="BH23" i="13"/>
  <c r="BH90" i="13"/>
  <c r="BI16" i="13"/>
  <c r="BI194" i="13"/>
  <c r="BI123" i="13"/>
  <c r="BI29" i="13"/>
  <c r="BG53" i="13"/>
  <c r="BK29" i="13"/>
  <c r="BH88" i="13"/>
  <c r="BI259" i="13"/>
  <c r="BF45" i="13"/>
  <c r="BI187" i="13"/>
  <c r="BH37" i="13"/>
  <c r="BI111" i="13"/>
  <c r="BG77" i="13"/>
  <c r="BG40" i="13"/>
  <c r="BI173" i="13"/>
  <c r="BI97" i="13"/>
  <c r="BK25" i="13"/>
  <c r="BK39" i="13"/>
  <c r="BI37" i="13"/>
  <c r="BK53" i="13"/>
  <c r="BI182" i="13"/>
  <c r="BK19" i="13"/>
  <c r="BK77" i="13"/>
  <c r="BI28" i="13"/>
  <c r="BG24" i="13"/>
  <c r="BK10" i="13"/>
  <c r="BK78" i="13"/>
  <c r="BI13" i="13"/>
  <c r="BK56" i="13"/>
  <c r="BH79" i="13"/>
  <c r="BH97" i="13"/>
  <c r="BG86" i="13"/>
  <c r="BI85" i="13"/>
  <c r="BI23" i="13"/>
  <c r="BG95" i="13"/>
  <c r="BG89" i="13"/>
  <c r="BI191" i="13"/>
  <c r="BG56" i="13"/>
  <c r="BK250" i="13"/>
  <c r="BG81" i="13"/>
  <c r="BH21" i="13"/>
  <c r="BH169" i="13"/>
  <c r="BG78" i="13"/>
  <c r="BK21" i="13"/>
  <c r="BF70" i="13"/>
  <c r="BK139" i="13"/>
  <c r="BG69" i="13"/>
  <c r="BG80" i="13"/>
  <c r="BG91" i="13"/>
  <c r="BK228" i="13"/>
  <c r="BG42" i="13"/>
  <c r="BG55" i="13"/>
  <c r="BK256" i="13"/>
  <c r="BH93" i="13"/>
  <c r="BG90" i="13"/>
  <c r="BK204" i="13"/>
  <c r="BG96" i="13"/>
  <c r="BF79" i="13"/>
  <c r="BL96" i="13"/>
  <c r="BF96" i="13"/>
  <c r="BF46" i="13"/>
  <c r="BF101" i="13"/>
  <c r="BG31" i="13"/>
  <c r="BF29" i="13"/>
  <c r="BL14" i="13"/>
  <c r="BF14" i="13"/>
  <c r="BH221" i="13"/>
  <c r="BK127" i="13"/>
  <c r="BH33" i="13"/>
  <c r="BG61" i="13"/>
  <c r="BH121" i="13"/>
  <c r="BF11" i="13"/>
  <c r="BG54" i="13"/>
  <c r="BL61" i="13"/>
  <c r="BL18" i="13"/>
  <c r="BF18" i="13"/>
  <c r="BL52" i="13"/>
  <c r="BL41" i="13"/>
  <c r="BF41" i="13"/>
  <c r="BG43" i="13"/>
  <c r="BL73" i="13"/>
  <c r="BK154" i="13"/>
  <c r="BL32" i="13"/>
  <c r="BF32" i="13"/>
  <c r="BL31" i="13"/>
  <c r="BG46" i="13"/>
  <c r="BH137" i="13"/>
  <c r="BF100" i="13"/>
  <c r="BF51" i="13"/>
  <c r="BF77" i="13"/>
  <c r="BK219" i="13"/>
  <c r="BG64" i="13"/>
  <c r="BF65" i="13"/>
  <c r="T202" i="13" l="1"/>
  <c r="R202" i="13"/>
  <c r="P202" i="13"/>
  <c r="R142" i="13"/>
  <c r="T142" i="13"/>
  <c r="P142" i="13"/>
  <c r="T165" i="13"/>
  <c r="R165" i="13"/>
  <c r="P165" i="13"/>
  <c r="P177" i="13"/>
  <c r="T177" i="13"/>
  <c r="R177" i="13"/>
  <c r="P193" i="13"/>
  <c r="T193" i="13"/>
  <c r="R193" i="13"/>
  <c r="P174" i="13"/>
  <c r="T174" i="13"/>
  <c r="R174" i="13"/>
  <c r="T179" i="13"/>
  <c r="P179" i="13"/>
  <c r="BM179" i="13" s="1"/>
  <c r="R179" i="13"/>
  <c r="T172" i="13"/>
  <c r="R172" i="13"/>
  <c r="P172" i="13"/>
  <c r="T255" i="13"/>
  <c r="BN255" i="13" s="1"/>
  <c r="R255" i="13"/>
  <c r="P255" i="13"/>
  <c r="T258" i="13"/>
  <c r="R258" i="13"/>
  <c r="P258" i="13"/>
  <c r="P206" i="13"/>
  <c r="R206" i="13"/>
  <c r="T206" i="13"/>
  <c r="T251" i="13"/>
  <c r="P251" i="13"/>
  <c r="R251" i="13"/>
  <c r="T232" i="13"/>
  <c r="R232" i="13"/>
  <c r="P232" i="13"/>
  <c r="R149" i="13"/>
  <c r="P149" i="13"/>
  <c r="T149" i="13"/>
  <c r="R156" i="13"/>
  <c r="P156" i="13"/>
  <c r="T156" i="13"/>
  <c r="R106" i="13"/>
  <c r="T106" i="13"/>
  <c r="BN106" i="13" s="1"/>
  <c r="P106" i="13"/>
  <c r="R118" i="13"/>
  <c r="BJ118" i="13" s="1"/>
  <c r="P118" i="13"/>
  <c r="T118" i="13"/>
  <c r="P194" i="13"/>
  <c r="T194" i="13"/>
  <c r="R194" i="13"/>
  <c r="T169" i="13"/>
  <c r="R169" i="13"/>
  <c r="P169" i="13"/>
  <c r="T231" i="13"/>
  <c r="P231" i="13"/>
  <c r="R231" i="13"/>
  <c r="P111" i="13"/>
  <c r="BM111" i="13" s="1"/>
  <c r="T111" i="13"/>
  <c r="R111" i="13"/>
  <c r="P236" i="13"/>
  <c r="BM236" i="13" s="1"/>
  <c r="T236" i="13"/>
  <c r="R236" i="13"/>
  <c r="P159" i="13"/>
  <c r="T159" i="13"/>
  <c r="R159" i="13"/>
  <c r="T148" i="13"/>
  <c r="BN148" i="13" s="1"/>
  <c r="R148" i="13"/>
  <c r="P148" i="13"/>
  <c r="R114" i="13"/>
  <c r="T114" i="13"/>
  <c r="BN114" i="13" s="1"/>
  <c r="P114" i="13"/>
  <c r="T248" i="13"/>
  <c r="R248" i="13"/>
  <c r="P248" i="13"/>
  <c r="P208" i="13"/>
  <c r="T208" i="13"/>
  <c r="R208" i="13"/>
  <c r="P153" i="13"/>
  <c r="T153" i="13"/>
  <c r="R153" i="13"/>
  <c r="P187" i="13"/>
  <c r="T187" i="13"/>
  <c r="R187" i="13"/>
  <c r="T144" i="13"/>
  <c r="R144" i="13"/>
  <c r="P144" i="13"/>
  <c r="P189" i="13"/>
  <c r="T189" i="13"/>
  <c r="R189" i="13"/>
  <c r="P216" i="13"/>
  <c r="R216" i="13"/>
  <c r="T216" i="13"/>
  <c r="R211" i="13"/>
  <c r="T211" i="13"/>
  <c r="P211" i="13"/>
  <c r="R209" i="13"/>
  <c r="T209" i="13"/>
  <c r="P209" i="13"/>
  <c r="P151" i="13"/>
  <c r="R151" i="13"/>
  <c r="T151" i="13"/>
  <c r="R195" i="13"/>
  <c r="P195" i="13"/>
  <c r="T195" i="13"/>
  <c r="R171" i="13"/>
  <c r="T171" i="13"/>
  <c r="P171" i="13"/>
  <c r="P182" i="13"/>
  <c r="T182" i="13"/>
  <c r="R182" i="13"/>
  <c r="R130" i="13"/>
  <c r="BJ130" i="13" s="1"/>
  <c r="T130" i="13"/>
  <c r="P130" i="13"/>
  <c r="P116" i="13"/>
  <c r="T116" i="13"/>
  <c r="R116" i="13"/>
  <c r="R243" i="13"/>
  <c r="T243" i="13"/>
  <c r="P243" i="13"/>
  <c r="R112" i="13"/>
  <c r="P112" i="13"/>
  <c r="T112" i="13"/>
  <c r="R143" i="13"/>
  <c r="T143" i="13"/>
  <c r="P143" i="13"/>
  <c r="P200" i="13"/>
  <c r="T200" i="13"/>
  <c r="R200" i="13"/>
  <c r="P217" i="13"/>
  <c r="T217" i="13"/>
  <c r="R217" i="13"/>
  <c r="R154" i="13"/>
  <c r="T154" i="13"/>
  <c r="P154" i="13"/>
  <c r="P222" i="13"/>
  <c r="T222" i="13"/>
  <c r="R222" i="13"/>
  <c r="R191" i="13"/>
  <c r="T191" i="13"/>
  <c r="P191" i="13"/>
  <c r="R166" i="13"/>
  <c r="T166" i="13"/>
  <c r="BN166" i="13" s="1"/>
  <c r="P166" i="13"/>
  <c r="R219" i="13"/>
  <c r="T219" i="13"/>
  <c r="P219" i="13"/>
  <c r="P140" i="13"/>
  <c r="T140" i="13"/>
  <c r="R140" i="13"/>
  <c r="R221" i="13"/>
  <c r="P221" i="13"/>
  <c r="T221" i="13"/>
  <c r="BN221" i="13" s="1"/>
  <c r="P141" i="13"/>
  <c r="R141" i="13"/>
  <c r="T141" i="13"/>
  <c r="P120" i="13"/>
  <c r="BM120" i="13" s="1"/>
  <c r="T120" i="13"/>
  <c r="R120" i="13"/>
  <c r="R113" i="13"/>
  <c r="P113" i="13"/>
  <c r="T113" i="13"/>
  <c r="T246" i="13"/>
  <c r="R246" i="13"/>
  <c r="P246" i="13"/>
  <c r="R164" i="13"/>
  <c r="P164" i="13"/>
  <c r="T164" i="13"/>
  <c r="R126" i="13"/>
  <c r="T126" i="13"/>
  <c r="P126" i="13"/>
  <c r="T260" i="13"/>
  <c r="R260" i="13"/>
  <c r="P260" i="13"/>
  <c r="P109" i="13"/>
  <c r="R109" i="13"/>
  <c r="T109" i="13"/>
  <c r="R247" i="13"/>
  <c r="P247" i="13"/>
  <c r="BM247" i="13" s="1"/>
  <c r="T247" i="13"/>
  <c r="P163" i="13"/>
  <c r="R163" i="13"/>
  <c r="T163" i="13"/>
  <c r="T249" i="13"/>
  <c r="P249" i="13"/>
  <c r="R249" i="13"/>
  <c r="T137" i="13"/>
  <c r="R137" i="13"/>
  <c r="P137" i="13"/>
  <c r="P225" i="13"/>
  <c r="T225" i="13"/>
  <c r="R225" i="13"/>
  <c r="T256" i="13"/>
  <c r="R256" i="13"/>
  <c r="P256" i="13"/>
  <c r="P115" i="13"/>
  <c r="R115" i="13"/>
  <c r="T115" i="13"/>
  <c r="R125" i="13"/>
  <c r="T125" i="13"/>
  <c r="P125" i="13"/>
  <c r="T234" i="13"/>
  <c r="R234" i="13"/>
  <c r="BJ234" i="13" s="1"/>
  <c r="P234" i="13"/>
  <c r="P104" i="13"/>
  <c r="T104" i="13"/>
  <c r="R104" i="13"/>
  <c r="P180" i="13"/>
  <c r="R180" i="13"/>
  <c r="BJ180" i="13" s="1"/>
  <c r="T180" i="13"/>
  <c r="R107" i="13"/>
  <c r="P107" i="13"/>
  <c r="T107" i="13"/>
  <c r="P167" i="13"/>
  <c r="R167" i="13"/>
  <c r="BJ167" i="13" s="1"/>
  <c r="T167" i="13"/>
  <c r="T218" i="13"/>
  <c r="R218" i="13"/>
  <c r="P218" i="13"/>
  <c r="R139" i="13"/>
  <c r="T139" i="13"/>
  <c r="P139" i="13"/>
  <c r="T259" i="13"/>
  <c r="R259" i="13"/>
  <c r="P259" i="13"/>
  <c r="BM259" i="13" s="1"/>
  <c r="T257" i="13"/>
  <c r="P257" i="13"/>
  <c r="R257" i="13"/>
  <c r="P175" i="13"/>
  <c r="R175" i="13"/>
  <c r="T175" i="13"/>
  <c r="T188" i="13"/>
  <c r="R188" i="13"/>
  <c r="P188" i="13"/>
  <c r="P197" i="13"/>
  <c r="R197" i="13"/>
  <c r="T197" i="13"/>
  <c r="T121" i="13"/>
  <c r="R121" i="13"/>
  <c r="BJ121" i="13" s="1"/>
  <c r="P121" i="13"/>
  <c r="R223" i="13"/>
  <c r="T223" i="13"/>
  <c r="BN223" i="13" s="1"/>
  <c r="P223" i="13"/>
  <c r="R233" i="13"/>
  <c r="T233" i="13"/>
  <c r="P233" i="13"/>
  <c r="P241" i="13"/>
  <c r="R241" i="13"/>
  <c r="T241" i="13"/>
  <c r="P190" i="13"/>
  <c r="T190" i="13"/>
  <c r="R190" i="13"/>
  <c r="P220" i="13"/>
  <c r="T220" i="13"/>
  <c r="R220" i="13"/>
  <c r="P214" i="13"/>
  <c r="R214" i="13"/>
  <c r="T214" i="13"/>
  <c r="T254" i="13"/>
  <c r="P254" i="13"/>
  <c r="R254" i="13"/>
  <c r="P237" i="13"/>
  <c r="R237" i="13"/>
  <c r="T237" i="13"/>
  <c r="T224" i="13"/>
  <c r="R224" i="13"/>
  <c r="P224" i="13"/>
  <c r="P242" i="13"/>
  <c r="R242" i="13"/>
  <c r="T242" i="13"/>
  <c r="BN242" i="13" s="1"/>
  <c r="R150" i="13"/>
  <c r="P150" i="13"/>
  <c r="T150" i="13"/>
  <c r="R235" i="13"/>
  <c r="P235" i="13"/>
  <c r="T235" i="13"/>
  <c r="T252" i="13"/>
  <c r="R252" i="13"/>
  <c r="P252" i="13"/>
  <c r="T183" i="13"/>
  <c r="P183" i="13"/>
  <c r="R183" i="13"/>
  <c r="T250" i="13"/>
  <c r="R250" i="13"/>
  <c r="P250" i="13"/>
  <c r="T239" i="13"/>
  <c r="R239" i="13"/>
  <c r="P239" i="13"/>
  <c r="T105" i="13"/>
  <c r="R105" i="13"/>
  <c r="P105" i="13"/>
  <c r="P155" i="13"/>
  <c r="T155" i="13"/>
  <c r="BN155" i="13" s="1"/>
  <c r="R155" i="13"/>
  <c r="P201" i="13"/>
  <c r="T201" i="13"/>
  <c r="R201" i="13"/>
  <c r="P124" i="13"/>
  <c r="T124" i="13"/>
  <c r="R124" i="13"/>
  <c r="R238" i="13"/>
  <c r="T238" i="13"/>
  <c r="P238" i="13"/>
  <c r="P135" i="13"/>
  <c r="T135" i="13"/>
  <c r="R135" i="13"/>
  <c r="P199" i="13"/>
  <c r="R199" i="13"/>
  <c r="T199" i="13"/>
  <c r="BN199" i="13" s="1"/>
  <c r="P103" i="13"/>
  <c r="T103" i="13"/>
  <c r="R103" i="13"/>
  <c r="BJ103" i="13" s="1"/>
  <c r="P229" i="13"/>
  <c r="T229" i="13"/>
  <c r="R229" i="13"/>
  <c r="P119" i="13"/>
  <c r="T119" i="13"/>
  <c r="R119" i="13"/>
  <c r="BJ119" i="13" s="1"/>
  <c r="R133" i="13"/>
  <c r="P133" i="13"/>
  <c r="T133" i="13"/>
  <c r="T162" i="13"/>
  <c r="P162" i="13"/>
  <c r="R162" i="13"/>
  <c r="P138" i="13"/>
  <c r="R138" i="13"/>
  <c r="T138" i="13"/>
  <c r="R196" i="13"/>
  <c r="T196" i="13"/>
  <c r="P196" i="13"/>
  <c r="R134" i="13"/>
  <c r="P134" i="13"/>
  <c r="T134" i="13"/>
  <c r="R110" i="13"/>
  <c r="BJ110" i="13" s="1"/>
  <c r="P110" i="13"/>
  <c r="T110" i="13"/>
  <c r="T170" i="13"/>
  <c r="P170" i="13"/>
  <c r="R170" i="13"/>
  <c r="P186" i="13"/>
  <c r="T186" i="13"/>
  <c r="R186" i="13"/>
  <c r="P168" i="13"/>
  <c r="T168" i="13"/>
  <c r="BN168" i="13" s="1"/>
  <c r="R168" i="13"/>
  <c r="P226" i="13"/>
  <c r="T226" i="13"/>
  <c r="R226" i="13"/>
  <c r="P178" i="13"/>
  <c r="T178" i="13"/>
  <c r="R178" i="13"/>
  <c r="P198" i="13"/>
  <c r="R198" i="13"/>
  <c r="T198" i="13"/>
  <c r="BN198" i="13" s="1"/>
  <c r="T117" i="13"/>
  <c r="R117" i="13"/>
  <c r="P117" i="13"/>
  <c r="P161" i="13"/>
  <c r="T161" i="13"/>
  <c r="R161" i="13"/>
  <c r="P158" i="13"/>
  <c r="T158" i="13"/>
  <c r="R158" i="13"/>
  <c r="T131" i="13"/>
  <c r="R131" i="13"/>
  <c r="P131" i="13"/>
  <c r="R253" i="13"/>
  <c r="P253" i="13"/>
  <c r="T253" i="13"/>
  <c r="T123" i="13"/>
  <c r="R123" i="13"/>
  <c r="P123" i="13"/>
  <c r="BM123" i="13" s="1"/>
  <c r="P132" i="13"/>
  <c r="T132" i="13"/>
  <c r="R132" i="13"/>
  <c r="T184" i="13"/>
  <c r="P184" i="13"/>
  <c r="R184" i="13"/>
  <c r="P108" i="13"/>
  <c r="R108" i="13"/>
  <c r="T108" i="13"/>
  <c r="R146" i="13"/>
  <c r="T146" i="13"/>
  <c r="P146" i="13"/>
  <c r="P185" i="13"/>
  <c r="R185" i="13"/>
  <c r="T185" i="13"/>
  <c r="R181" i="13"/>
  <c r="T181" i="13"/>
  <c r="P181" i="13"/>
  <c r="P228" i="13"/>
  <c r="R228" i="13"/>
  <c r="T228" i="13"/>
  <c r="R213" i="13"/>
  <c r="T213" i="13"/>
  <c r="P213" i="13"/>
  <c r="R215" i="13"/>
  <c r="T215" i="13"/>
  <c r="P215" i="13"/>
  <c r="P205" i="13"/>
  <c r="T205" i="13"/>
  <c r="R205" i="13"/>
  <c r="P136" i="13"/>
  <c r="R136" i="13"/>
  <c r="BJ136" i="13" s="1"/>
  <c r="T136" i="13"/>
  <c r="P212" i="13"/>
  <c r="R212" i="13"/>
  <c r="T212" i="13"/>
  <c r="T160" i="13"/>
  <c r="R160" i="13"/>
  <c r="P160" i="13"/>
  <c r="R145" i="13"/>
  <c r="P145" i="13"/>
  <c r="T145" i="13"/>
  <c r="R245" i="13"/>
  <c r="T245" i="13"/>
  <c r="P245" i="13"/>
  <c r="P203" i="13"/>
  <c r="T203" i="13"/>
  <c r="R203" i="13"/>
  <c r="T207" i="13"/>
  <c r="P207" i="13"/>
  <c r="R207" i="13"/>
  <c r="P240" i="13"/>
  <c r="R240" i="13"/>
  <c r="T240" i="13"/>
  <c r="BN240" i="13" s="1"/>
  <c r="P173" i="13"/>
  <c r="R173" i="13"/>
  <c r="T173" i="13"/>
  <c r="BN173" i="13" s="1"/>
  <c r="R127" i="13"/>
  <c r="T127" i="13"/>
  <c r="P127" i="13"/>
  <c r="R152" i="13"/>
  <c r="P152" i="13"/>
  <c r="BM152" i="13" s="1"/>
  <c r="T152" i="13"/>
  <c r="R176" i="13"/>
  <c r="BJ176" i="13" s="1"/>
  <c r="P176" i="13"/>
  <c r="T176" i="13"/>
  <c r="P227" i="13"/>
  <c r="R227" i="13"/>
  <c r="BJ227" i="13" s="1"/>
  <c r="T227" i="13"/>
  <c r="R122" i="13"/>
  <c r="T122" i="13"/>
  <c r="P122" i="13"/>
  <c r="R128" i="13"/>
  <c r="T128" i="13"/>
  <c r="P128" i="13"/>
  <c r="R147" i="13"/>
  <c r="P147" i="13"/>
  <c r="T147" i="13"/>
  <c r="R230" i="13"/>
  <c r="P230" i="13"/>
  <c r="T230" i="13"/>
  <c r="P157" i="13"/>
  <c r="R157" i="13"/>
  <c r="T157" i="13"/>
  <c r="P244" i="13"/>
  <c r="T244" i="13"/>
  <c r="R244" i="13"/>
  <c r="T129" i="13"/>
  <c r="P129" i="13"/>
  <c r="R129" i="13"/>
  <c r="P210" i="13"/>
  <c r="R210" i="13"/>
  <c r="T210" i="13"/>
  <c r="T192" i="13"/>
  <c r="R192" i="13"/>
  <c r="P192" i="13"/>
  <c r="BM192" i="13" s="1"/>
  <c r="P204" i="13"/>
  <c r="R204" i="13"/>
  <c r="T204" i="13"/>
  <c r="BL58" i="13"/>
  <c r="BL71" i="13"/>
  <c r="BL94" i="13"/>
  <c r="BL85" i="13"/>
  <c r="BL53" i="13"/>
  <c r="BL68" i="13"/>
  <c r="BL46" i="13"/>
  <c r="BH202" i="13"/>
  <c r="BK123" i="13"/>
  <c r="BH186" i="13"/>
  <c r="BK172" i="13"/>
  <c r="BH258" i="13"/>
  <c r="BF53" i="13"/>
  <c r="BK171" i="13"/>
  <c r="BK191" i="13"/>
  <c r="BH220" i="13"/>
  <c r="BH147" i="13"/>
  <c r="BH218" i="13"/>
  <c r="BH227" i="13"/>
  <c r="BF39" i="13"/>
  <c r="BF87" i="13"/>
  <c r="BF30" i="13"/>
  <c r="BK145" i="13"/>
  <c r="BF31" i="13"/>
  <c r="BK174" i="13"/>
  <c r="BK187" i="13"/>
  <c r="BH116" i="13"/>
  <c r="BH246" i="13"/>
  <c r="BH259" i="13"/>
  <c r="BK253" i="13"/>
  <c r="BL59" i="13"/>
  <c r="BL70" i="13"/>
  <c r="BL67" i="13"/>
  <c r="BH248" i="13"/>
  <c r="BF15" i="13"/>
  <c r="BH185" i="13"/>
  <c r="BH125" i="13"/>
  <c r="BH161" i="13"/>
  <c r="BK202" i="13"/>
  <c r="BF92" i="13"/>
  <c r="BF26" i="13"/>
  <c r="BK241" i="13"/>
  <c r="BF73" i="13"/>
  <c r="BF40" i="13"/>
  <c r="BF83" i="13"/>
  <c r="BK196" i="13"/>
  <c r="BL76" i="13"/>
  <c r="BL47" i="13"/>
  <c r="BF86" i="13"/>
  <c r="BK170" i="13"/>
  <c r="BL64" i="13"/>
  <c r="BF72" i="13"/>
  <c r="BF84" i="13"/>
  <c r="BK121" i="13"/>
  <c r="BF16" i="13"/>
  <c r="BH206" i="13"/>
  <c r="BH229" i="13"/>
  <c r="BH178" i="13"/>
  <c r="BK210" i="13"/>
  <c r="BF88" i="13"/>
  <c r="BF63" i="13"/>
  <c r="BK239" i="13"/>
  <c r="BK242" i="13"/>
  <c r="BF34" i="13"/>
  <c r="BK259" i="13"/>
  <c r="BL82" i="13"/>
  <c r="BF35" i="13"/>
  <c r="BK252" i="13"/>
  <c r="BH112" i="13"/>
  <c r="BK140" i="13"/>
  <c r="BF24" i="13"/>
  <c r="BF42" i="13"/>
  <c r="BF22" i="13"/>
  <c r="BK128" i="13"/>
  <c r="BL49" i="13"/>
  <c r="BH183" i="13"/>
  <c r="BK207" i="13"/>
  <c r="BK152" i="13"/>
  <c r="BK135" i="13"/>
  <c r="BL38" i="13"/>
  <c r="BH214" i="13"/>
  <c r="BK192" i="13"/>
  <c r="BH126" i="13"/>
  <c r="BF54" i="13"/>
  <c r="BH172" i="13"/>
  <c r="BH176" i="13"/>
  <c r="BK206" i="13"/>
  <c r="BL20" i="13"/>
  <c r="BL39" i="13"/>
  <c r="BL87" i="13"/>
  <c r="BF82" i="13"/>
  <c r="BH113" i="13"/>
  <c r="BL35" i="13"/>
  <c r="BH148" i="13"/>
  <c r="BH204" i="13"/>
  <c r="BH235" i="13"/>
  <c r="BL40" i="13"/>
  <c r="BL83" i="13"/>
  <c r="BH175" i="13"/>
  <c r="BH224" i="13"/>
  <c r="BH107" i="13"/>
  <c r="BK131" i="13"/>
  <c r="BF76" i="13"/>
  <c r="BH132" i="13"/>
  <c r="BH142" i="13"/>
  <c r="BH162" i="13"/>
  <c r="BH245" i="13"/>
  <c r="BF67" i="13"/>
  <c r="BL16" i="13"/>
  <c r="BH250" i="13"/>
  <c r="BK208" i="13"/>
  <c r="BK236" i="13"/>
  <c r="BF58" i="13"/>
  <c r="BK150" i="13"/>
  <c r="BK223" i="13"/>
  <c r="BK173" i="13"/>
  <c r="BK110" i="13"/>
  <c r="BK103" i="13"/>
  <c r="BK230" i="13"/>
  <c r="BF59" i="13"/>
  <c r="BK218" i="13"/>
  <c r="BH203" i="13"/>
  <c r="BK142" i="13"/>
  <c r="BL15" i="13"/>
  <c r="BH106" i="13"/>
  <c r="BL92" i="13"/>
  <c r="BL100" i="13"/>
  <c r="BK205" i="13"/>
  <c r="BH255" i="13"/>
  <c r="BH254" i="13"/>
  <c r="BF68" i="13"/>
  <c r="BF49" i="13"/>
  <c r="BK175" i="13"/>
  <c r="BF12" i="13"/>
  <c r="BL62" i="13"/>
  <c r="BK158" i="13"/>
  <c r="BH251" i="13"/>
  <c r="BK238" i="13"/>
  <c r="BL75" i="13"/>
  <c r="BK244" i="13"/>
  <c r="BH135" i="13"/>
  <c r="BH124" i="13"/>
  <c r="BF71" i="13"/>
  <c r="BK151" i="13"/>
  <c r="BH150" i="13"/>
  <c r="BF43" i="13"/>
  <c r="BL84" i="13"/>
  <c r="BF10" i="13"/>
  <c r="BH166" i="13"/>
  <c r="BH163" i="13"/>
  <c r="BL88" i="13"/>
  <c r="BL63" i="13"/>
  <c r="BH226" i="13"/>
  <c r="BF20" i="13"/>
  <c r="BL89" i="13"/>
  <c r="BF89" i="13"/>
  <c r="BL23" i="13"/>
  <c r="BF23" i="13"/>
  <c r="BL48" i="13"/>
  <c r="BF48" i="13"/>
  <c r="BL95" i="13"/>
  <c r="BF95" i="13"/>
  <c r="BH236" i="13"/>
  <c r="BH110" i="13"/>
  <c r="BL97" i="13"/>
  <c r="BF90" i="13"/>
  <c r="BL102" i="13"/>
  <c r="BK168" i="13"/>
  <c r="BH239" i="13"/>
  <c r="BL19" i="13"/>
  <c r="BK149" i="13"/>
  <c r="BH190" i="13"/>
  <c r="BK179" i="13"/>
  <c r="BL66" i="13"/>
  <c r="BH160" i="13"/>
  <c r="BF17" i="13"/>
  <c r="BK258" i="13"/>
  <c r="BH195" i="13"/>
  <c r="BH168" i="13"/>
  <c r="BL90" i="13"/>
  <c r="BK217" i="13"/>
  <c r="BK212" i="13"/>
  <c r="BK180" i="13"/>
  <c r="BH252" i="13"/>
  <c r="BF50" i="13"/>
  <c r="BF85" i="13"/>
  <c r="BK164" i="13"/>
  <c r="BL36" i="13"/>
  <c r="BL17" i="13"/>
  <c r="BK222" i="13"/>
  <c r="BL51" i="13"/>
  <c r="BK119" i="13"/>
  <c r="BF97" i="13"/>
  <c r="BK133" i="13"/>
  <c r="BK203" i="13"/>
  <c r="BK260" i="13"/>
  <c r="BH179" i="13"/>
  <c r="BL29" i="13"/>
  <c r="BF19" i="13"/>
  <c r="BH149" i="13"/>
  <c r="BK136" i="13"/>
  <c r="BK130" i="13"/>
  <c r="BH200" i="13"/>
  <c r="BH120" i="13"/>
  <c r="BK226" i="13"/>
  <c r="BH182" i="13"/>
  <c r="BK227" i="13"/>
  <c r="BH243" i="13"/>
  <c r="BL24" i="13"/>
  <c r="BH216" i="13"/>
  <c r="BL42" i="13"/>
  <c r="BH211" i="13"/>
  <c r="BL11" i="13"/>
  <c r="BK184" i="13"/>
  <c r="BL37" i="13"/>
  <c r="BK138" i="13"/>
  <c r="BK114" i="13"/>
  <c r="BH134" i="13"/>
  <c r="BH118" i="13"/>
  <c r="BH136" i="13"/>
  <c r="BK143" i="13"/>
  <c r="BL101" i="13"/>
  <c r="BH130" i="13"/>
  <c r="BK251" i="13"/>
  <c r="BK186" i="13"/>
  <c r="BK190" i="13"/>
  <c r="BL72" i="13"/>
  <c r="BH198" i="13"/>
  <c r="BK159" i="13"/>
  <c r="BK188" i="13"/>
  <c r="BL54" i="13"/>
  <c r="BH184" i="13"/>
  <c r="BL74" i="13"/>
  <c r="BH240" i="13"/>
  <c r="BH209" i="13"/>
  <c r="BK233" i="13"/>
  <c r="BH111" i="13"/>
  <c r="BK200" i="13"/>
  <c r="BK181" i="13"/>
  <c r="BH114" i="13"/>
  <c r="BH157" i="13"/>
  <c r="BK211" i="13"/>
  <c r="BK157" i="13"/>
  <c r="BN78" i="13"/>
  <c r="BJ78" i="13"/>
  <c r="BM78" i="13"/>
  <c r="BI117" i="13"/>
  <c r="BJ17" i="13"/>
  <c r="BM17" i="13"/>
  <c r="BN17" i="13"/>
  <c r="BM42" i="13"/>
  <c r="BN42" i="13"/>
  <c r="BJ42" i="13"/>
  <c r="BI213" i="13"/>
  <c r="BM93" i="13"/>
  <c r="BJ93" i="13"/>
  <c r="BJ81" i="13"/>
  <c r="BN81" i="13"/>
  <c r="BM81" i="13"/>
  <c r="BJ18" i="13"/>
  <c r="BN18" i="13"/>
  <c r="BM18" i="13"/>
  <c r="BM99" i="13"/>
  <c r="BJ99" i="13"/>
  <c r="BN99" i="13"/>
  <c r="BJ101" i="13"/>
  <c r="BN101" i="13"/>
  <c r="BM101" i="13"/>
  <c r="BN57" i="13"/>
  <c r="BM57" i="13"/>
  <c r="BJ57" i="13"/>
  <c r="BM87" i="13"/>
  <c r="BN87" i="13"/>
  <c r="BJ87" i="13"/>
  <c r="BJ59" i="13"/>
  <c r="BM59" i="13"/>
  <c r="BN59" i="13"/>
  <c r="BI33" i="13"/>
  <c r="BN15" i="13"/>
  <c r="BJ15" i="13"/>
  <c r="BM15" i="13"/>
  <c r="BN27" i="13"/>
  <c r="BJ27" i="13"/>
  <c r="BM27" i="13"/>
  <c r="BL30" i="13"/>
  <c r="BK124" i="13"/>
  <c r="BL65" i="13"/>
  <c r="BF56" i="13"/>
  <c r="BL77" i="13"/>
  <c r="BK216" i="13"/>
  <c r="BK113" i="13"/>
  <c r="BH45" i="13"/>
  <c r="BF78" i="13"/>
  <c r="BF91" i="13"/>
  <c r="BH193" i="13"/>
  <c r="BF13" i="13"/>
  <c r="BL79" i="13"/>
  <c r="BH223" i="13"/>
  <c r="BK182" i="13"/>
  <c r="BH194" i="13"/>
  <c r="BH230" i="13"/>
  <c r="BK243" i="13"/>
  <c r="BL10" i="13"/>
  <c r="BF99" i="13"/>
  <c r="BG87" i="13"/>
  <c r="BK144" i="13"/>
  <c r="BK245" i="13"/>
  <c r="BG18" i="13"/>
  <c r="BH128" i="13"/>
  <c r="BH215" i="13"/>
  <c r="BN67" i="13"/>
  <c r="BJ67" i="13"/>
  <c r="BI69" i="13"/>
  <c r="BJ12" i="13"/>
  <c r="BM12" i="13"/>
  <c r="BN12" i="13"/>
  <c r="BM62" i="13"/>
  <c r="BJ62" i="13"/>
  <c r="BN62" i="13"/>
  <c r="BJ98" i="13"/>
  <c r="BM98" i="13"/>
  <c r="BN98" i="13"/>
  <c r="BN23" i="13"/>
  <c r="BJ23" i="13"/>
  <c r="BM23" i="13"/>
  <c r="BN34" i="13"/>
  <c r="BM34" i="13"/>
  <c r="BJ34" i="13"/>
  <c r="BJ30" i="13"/>
  <c r="BM30" i="13"/>
  <c r="BN30" i="13"/>
  <c r="BN39" i="13"/>
  <c r="BJ39" i="13"/>
  <c r="BN19" i="13"/>
  <c r="BJ19" i="13"/>
  <c r="BM19" i="13"/>
  <c r="BN72" i="13"/>
  <c r="BM72" i="13"/>
  <c r="BJ72" i="13"/>
  <c r="BJ13" i="13"/>
  <c r="BN13" i="13"/>
  <c r="BM13" i="13"/>
  <c r="BN45" i="13"/>
  <c r="BM45" i="13"/>
  <c r="BJ90" i="13"/>
  <c r="BM90" i="13"/>
  <c r="BN90" i="13"/>
  <c r="BN43" i="13"/>
  <c r="BJ43" i="13"/>
  <c r="BM43" i="13"/>
  <c r="BJ73" i="13"/>
  <c r="BM73" i="13"/>
  <c r="BN73" i="13"/>
  <c r="BM28" i="13"/>
  <c r="BN28" i="13"/>
  <c r="BJ28" i="13"/>
  <c r="BI21" i="13"/>
  <c r="BJ58" i="13"/>
  <c r="BM58" i="13"/>
  <c r="BN58" i="13"/>
  <c r="BI129" i="13"/>
  <c r="BM85" i="13"/>
  <c r="BN85" i="13"/>
  <c r="BJ85" i="13"/>
  <c r="BH210" i="13"/>
  <c r="BH180" i="13"/>
  <c r="BH212" i="13"/>
  <c r="BF55" i="13"/>
  <c r="BK198" i="13"/>
  <c r="BH208" i="13"/>
  <c r="BL56" i="13"/>
  <c r="BH247" i="13"/>
  <c r="BG93" i="13"/>
  <c r="BK215" i="13"/>
  <c r="BH232" i="13"/>
  <c r="BF28" i="13"/>
  <c r="BK185" i="13"/>
  <c r="BK115" i="13"/>
  <c r="BK148" i="13"/>
  <c r="BK155" i="13"/>
  <c r="BH152" i="13"/>
  <c r="BH155" i="13"/>
  <c r="BK193" i="13"/>
  <c r="BK254" i="13"/>
  <c r="BH181" i="13"/>
  <c r="BL78" i="13"/>
  <c r="BH241" i="13"/>
  <c r="BF27" i="13"/>
  <c r="BH164" i="13"/>
  <c r="BK194" i="13"/>
  <c r="BL12" i="13"/>
  <c r="BM39" i="13"/>
  <c r="BK169" i="13"/>
  <c r="BF33" i="13"/>
  <c r="BL91" i="13"/>
  <c r="BK156" i="13"/>
  <c r="BK122" i="13"/>
  <c r="BH219" i="13"/>
  <c r="BK232" i="13"/>
  <c r="BK104" i="13"/>
  <c r="BL13" i="13"/>
  <c r="BH207" i="13"/>
  <c r="BL86" i="13"/>
  <c r="BK120" i="13"/>
  <c r="BH146" i="13"/>
  <c r="BH104" i="13"/>
  <c r="BG98" i="13"/>
  <c r="BK162" i="13"/>
  <c r="BK199" i="13"/>
  <c r="BK235" i="13"/>
  <c r="BL43" i="13"/>
  <c r="BL50" i="13"/>
  <c r="BH144" i="13"/>
  <c r="BF98" i="13"/>
  <c r="BM67" i="13"/>
  <c r="BG34" i="13"/>
  <c r="BF60" i="13"/>
  <c r="BL99" i="13"/>
  <c r="BF44" i="13"/>
  <c r="BH238" i="13"/>
  <c r="BG99" i="13"/>
  <c r="BH156" i="13"/>
  <c r="BF25" i="13"/>
  <c r="BL34" i="13"/>
  <c r="BG17" i="13"/>
  <c r="BK137" i="13"/>
  <c r="BH170" i="13"/>
  <c r="BK160" i="13"/>
  <c r="BF80" i="13"/>
  <c r="BF161" i="13"/>
  <c r="BI225" i="13"/>
  <c r="BN96" i="13"/>
  <c r="BM96" i="13"/>
  <c r="BJ96" i="13"/>
  <c r="BJ48" i="13"/>
  <c r="BN48" i="13"/>
  <c r="BM48" i="13"/>
  <c r="BJ82" i="13"/>
  <c r="BM82" i="13"/>
  <c r="BN82" i="13"/>
  <c r="BI81" i="13"/>
  <c r="BI9" i="13"/>
  <c r="BM14" i="13"/>
  <c r="BN14" i="13"/>
  <c r="BJ75" i="13"/>
  <c r="BM75" i="13"/>
  <c r="BI165" i="13"/>
  <c r="BM11" i="13"/>
  <c r="BJ11" i="13"/>
  <c r="BN11" i="13"/>
  <c r="BM92" i="13"/>
  <c r="BN92" i="13"/>
  <c r="BN88" i="13"/>
  <c r="BM88" i="13"/>
  <c r="BJ88" i="13"/>
  <c r="BJ36" i="13"/>
  <c r="BM36" i="13"/>
  <c r="BN36" i="13"/>
  <c r="BJ56" i="13"/>
  <c r="BN56" i="13"/>
  <c r="BM56" i="13"/>
  <c r="BN79" i="13"/>
  <c r="BJ79" i="13"/>
  <c r="BM79" i="13"/>
  <c r="BN26" i="13"/>
  <c r="BM26" i="13"/>
  <c r="BJ26" i="13"/>
  <c r="BI189" i="13"/>
  <c r="BM49" i="13"/>
  <c r="BJ49" i="13"/>
  <c r="BN49" i="13"/>
  <c r="BI237" i="13"/>
  <c r="BJ37" i="13"/>
  <c r="BN37" i="13"/>
  <c r="BM37" i="13"/>
  <c r="BN52" i="13"/>
  <c r="BM52" i="13"/>
  <c r="BJ52" i="13"/>
  <c r="BN25" i="13"/>
  <c r="BJ25" i="13"/>
  <c r="BM25" i="13"/>
  <c r="BJ51" i="13"/>
  <c r="BN51" i="13"/>
  <c r="BM51" i="13"/>
  <c r="BN10" i="13"/>
  <c r="BM10" i="13"/>
  <c r="BJ10" i="13"/>
  <c r="BM65" i="13"/>
  <c r="BN65" i="13"/>
  <c r="BJ65" i="13"/>
  <c r="BJ35" i="13"/>
  <c r="BN35" i="13"/>
  <c r="BM35" i="13"/>
  <c r="BJ21" i="13"/>
  <c r="BN21" i="13"/>
  <c r="BN61" i="13"/>
  <c r="BJ61" i="13"/>
  <c r="BM61" i="13"/>
  <c r="BM63" i="13"/>
  <c r="BN63" i="13"/>
  <c r="BJ63" i="13"/>
  <c r="BI141" i="13"/>
  <c r="BM76" i="13"/>
  <c r="BJ76" i="13"/>
  <c r="BN76" i="13"/>
  <c r="BJ94" i="13"/>
  <c r="BM94" i="13"/>
  <c r="BN94" i="13"/>
  <c r="BJ92" i="13"/>
  <c r="BM95" i="13"/>
  <c r="BN95" i="13"/>
  <c r="BJ95" i="13"/>
  <c r="BM54" i="13"/>
  <c r="BN54" i="13"/>
  <c r="BJ54" i="13"/>
  <c r="BM71" i="13"/>
  <c r="BN71" i="13"/>
  <c r="BJ71" i="13"/>
  <c r="BM41" i="13"/>
  <c r="BN41" i="13"/>
  <c r="BJ41" i="13"/>
  <c r="BN102" i="13"/>
  <c r="BM102" i="13"/>
  <c r="BJ102" i="13"/>
  <c r="BJ74" i="13"/>
  <c r="BM74" i="13"/>
  <c r="BN74" i="13"/>
  <c r="BN55" i="13"/>
  <c r="BJ55" i="13"/>
  <c r="BM55" i="13"/>
  <c r="BM47" i="13"/>
  <c r="BN47" i="13"/>
  <c r="BJ47" i="13"/>
  <c r="BI201" i="13"/>
  <c r="BN84" i="13"/>
  <c r="BM84" i="13"/>
  <c r="BJ84" i="13"/>
  <c r="BJ60" i="13"/>
  <c r="BN60" i="13"/>
  <c r="BM60" i="13"/>
  <c r="BH217" i="13"/>
  <c r="BL26" i="13"/>
  <c r="BH69" i="13"/>
  <c r="BH127" i="13"/>
  <c r="BH140" i="13"/>
  <c r="BL22" i="13"/>
  <c r="BG102" i="13"/>
  <c r="BJ14" i="13"/>
  <c r="BH173" i="13"/>
  <c r="BG57" i="13"/>
  <c r="BM38" i="13"/>
  <c r="BJ38" i="13"/>
  <c r="BN38" i="13"/>
  <c r="BJ29" i="13"/>
  <c r="BN29" i="13"/>
  <c r="BM29" i="13"/>
  <c r="BM22" i="13"/>
  <c r="BJ22" i="13"/>
  <c r="BN22" i="13"/>
  <c r="BM9" i="13"/>
  <c r="BN9" i="13"/>
  <c r="BJ9" i="13"/>
  <c r="BM83" i="13"/>
  <c r="BJ83" i="13"/>
  <c r="BN83" i="13"/>
  <c r="BM20" i="13"/>
  <c r="BN20" i="13"/>
  <c r="BJ20" i="13"/>
  <c r="BL55" i="13"/>
  <c r="BG73" i="13"/>
  <c r="BG15" i="13"/>
  <c r="BK9" i="13"/>
  <c r="BH103" i="13"/>
  <c r="BK125" i="13"/>
  <c r="BK111" i="13"/>
  <c r="BG23" i="13"/>
  <c r="BL28" i="13"/>
  <c r="BG62" i="13"/>
  <c r="BK106" i="13"/>
  <c r="BK176" i="13"/>
  <c r="BK221" i="13"/>
  <c r="BH154" i="13"/>
  <c r="BG85" i="13"/>
  <c r="BF52" i="13"/>
  <c r="BH158" i="13"/>
  <c r="BF61" i="13"/>
  <c r="BK146" i="13"/>
  <c r="BK197" i="13"/>
  <c r="BF37" i="13"/>
  <c r="BF102" i="13"/>
  <c r="BL27" i="13"/>
  <c r="BH159" i="13"/>
  <c r="BH260" i="13"/>
  <c r="BG72" i="13"/>
  <c r="BK209" i="13"/>
  <c r="BG27" i="13"/>
  <c r="BG101" i="13"/>
  <c r="BF62" i="13"/>
  <c r="BK195" i="13"/>
  <c r="BK257" i="13"/>
  <c r="BN75" i="13"/>
  <c r="BF93" i="13"/>
  <c r="BF75" i="13"/>
  <c r="BF47" i="13"/>
  <c r="BK126" i="13"/>
  <c r="BK109" i="13"/>
  <c r="BK231" i="13"/>
  <c r="BG9" i="13"/>
  <c r="BF64" i="13"/>
  <c r="BK163" i="13"/>
  <c r="BF38" i="13"/>
  <c r="BG59" i="13"/>
  <c r="BH143" i="13"/>
  <c r="BF94" i="13"/>
  <c r="BK116" i="13"/>
  <c r="BH109" i="13"/>
  <c r="BG22" i="13"/>
  <c r="BL98" i="13"/>
  <c r="BF66" i="13"/>
  <c r="BH253" i="13"/>
  <c r="BG67" i="13"/>
  <c r="BH138" i="13"/>
  <c r="BK255" i="13"/>
  <c r="BK134" i="13"/>
  <c r="BK167" i="13"/>
  <c r="BL60" i="13"/>
  <c r="BL44" i="13"/>
  <c r="BH151" i="13"/>
  <c r="BF36" i="13"/>
  <c r="BL25" i="13"/>
  <c r="BH242" i="13"/>
  <c r="BF74" i="13"/>
  <c r="BK240" i="13"/>
  <c r="BL80" i="13"/>
  <c r="BH205" i="13"/>
  <c r="BL161" i="13"/>
  <c r="BM89" i="13"/>
  <c r="BJ89" i="13"/>
  <c r="BN89" i="13"/>
  <c r="BJ86" i="13"/>
  <c r="BN86" i="13"/>
  <c r="BM86" i="13"/>
  <c r="BI45" i="13"/>
  <c r="BJ24" i="13"/>
  <c r="BM24" i="13"/>
  <c r="BN24" i="13"/>
  <c r="BM40" i="13"/>
  <c r="BN40" i="13"/>
  <c r="BJ40" i="13"/>
  <c r="BM77" i="13"/>
  <c r="BJ77" i="13"/>
  <c r="BN77" i="13"/>
  <c r="BM53" i="13"/>
  <c r="BN53" i="13"/>
  <c r="BJ53" i="13"/>
  <c r="BI177" i="13"/>
  <c r="BN68" i="13"/>
  <c r="BJ68" i="13"/>
  <c r="BM68" i="13"/>
  <c r="BI105" i="13"/>
  <c r="BM70" i="13"/>
  <c r="BJ70" i="13"/>
  <c r="BN70" i="13"/>
  <c r="BJ32" i="13"/>
  <c r="BN32" i="13"/>
  <c r="BM32" i="13"/>
  <c r="BM66" i="13"/>
  <c r="BN66" i="13"/>
  <c r="BJ66" i="13"/>
  <c r="BN31" i="13"/>
  <c r="BJ31" i="13"/>
  <c r="BM31" i="13"/>
  <c r="BI153" i="13"/>
  <c r="BM33" i="13"/>
  <c r="BN69" i="13"/>
  <c r="BM69" i="13"/>
  <c r="BJ69" i="13"/>
  <c r="BI249" i="13"/>
  <c r="BN91" i="13"/>
  <c r="BJ91" i="13"/>
  <c r="BM91" i="13"/>
  <c r="BI93" i="13"/>
  <c r="BJ64" i="13"/>
  <c r="BN64" i="13"/>
  <c r="BM64" i="13"/>
  <c r="BJ46" i="13"/>
  <c r="BN46" i="13"/>
  <c r="BM46" i="13"/>
  <c r="BM80" i="13"/>
  <c r="BN80" i="13"/>
  <c r="BJ80" i="13"/>
  <c r="BM100" i="13"/>
  <c r="BJ100" i="13"/>
  <c r="BN100" i="13"/>
  <c r="BJ44" i="13"/>
  <c r="BM44" i="13"/>
  <c r="BN44" i="13"/>
  <c r="BM97" i="13"/>
  <c r="BJ97" i="13"/>
  <c r="BN97" i="13"/>
  <c r="BJ16" i="13"/>
  <c r="BN16" i="13"/>
  <c r="BM16" i="13"/>
  <c r="BJ50" i="13"/>
  <c r="BM50" i="13"/>
  <c r="BN50" i="13"/>
  <c r="BG187" i="13"/>
  <c r="BG171" i="13"/>
  <c r="BK105" i="13"/>
  <c r="BG120" i="13"/>
  <c r="BG251" i="13"/>
  <c r="BG202" i="13"/>
  <c r="BL192" i="13"/>
  <c r="BF192" i="13"/>
  <c r="BG177" i="13"/>
  <c r="BG157" i="13"/>
  <c r="BG112" i="13"/>
  <c r="BF105" i="13"/>
  <c r="BL103" i="13"/>
  <c r="BF103" i="13"/>
  <c r="BL134" i="13"/>
  <c r="BF134" i="13"/>
  <c r="BG233" i="13"/>
  <c r="BG165" i="13"/>
  <c r="BL245" i="13"/>
  <c r="BF245" i="13"/>
  <c r="BL169" i="13"/>
  <c r="BF169" i="13"/>
  <c r="BG158" i="13"/>
  <c r="BL209" i="13"/>
  <c r="BF209" i="13"/>
  <c r="BG247" i="13"/>
  <c r="BG181" i="13"/>
  <c r="BL156" i="13"/>
  <c r="BF156" i="13"/>
  <c r="BG134" i="13"/>
  <c r="BG129" i="13"/>
  <c r="BG154" i="13"/>
  <c r="BL104" i="13"/>
  <c r="BF104" i="13"/>
  <c r="BG194" i="13"/>
  <c r="BG259" i="13"/>
  <c r="BG199" i="13"/>
  <c r="BL176" i="13"/>
  <c r="BF176" i="13"/>
  <c r="BK117" i="13"/>
  <c r="BL195" i="13"/>
  <c r="BF195" i="13"/>
  <c r="BF129" i="13"/>
  <c r="BL229" i="13"/>
  <c r="BF229" i="13"/>
  <c r="BF225" i="13"/>
  <c r="BL204" i="13"/>
  <c r="BF204" i="13"/>
  <c r="BL112" i="13"/>
  <c r="BF112" i="13"/>
  <c r="BG196" i="13"/>
  <c r="BL257" i="13"/>
  <c r="BF257" i="13"/>
  <c r="BL142" i="13"/>
  <c r="BF142" i="13"/>
  <c r="BH105" i="13"/>
  <c r="BH213" i="13"/>
  <c r="BG147" i="13"/>
  <c r="BL106" i="13"/>
  <c r="BF106" i="13"/>
  <c r="BG172" i="13"/>
  <c r="BH237" i="13"/>
  <c r="BL135" i="13"/>
  <c r="BF135" i="13"/>
  <c r="BG197" i="13"/>
  <c r="BL197" i="13"/>
  <c r="BF197" i="13"/>
  <c r="BG132" i="13"/>
  <c r="BG107" i="13"/>
  <c r="BK249" i="13"/>
  <c r="BF201" i="13"/>
  <c r="BG130" i="13"/>
  <c r="BG108" i="13"/>
  <c r="BG126" i="13"/>
  <c r="BG216" i="13"/>
  <c r="BL162" i="13"/>
  <c r="BF162" i="13"/>
  <c r="BG195" i="13"/>
  <c r="BL131" i="13"/>
  <c r="BF131" i="13"/>
  <c r="BG217" i="13"/>
  <c r="BL246" i="13"/>
  <c r="BF246" i="13"/>
  <c r="BG160" i="13"/>
  <c r="BG109" i="13"/>
  <c r="BG246" i="13"/>
  <c r="BL232" i="13"/>
  <c r="BF232" i="13"/>
  <c r="BL126" i="13"/>
  <c r="BF126" i="13"/>
  <c r="BG215" i="13"/>
  <c r="BL259" i="13"/>
  <c r="BF259" i="13"/>
  <c r="BL230" i="13"/>
  <c r="BF230" i="13"/>
  <c r="BG186" i="13"/>
  <c r="BL45" i="13"/>
  <c r="BH117" i="13"/>
  <c r="BG214" i="13"/>
  <c r="BL188" i="13"/>
  <c r="BF188" i="13"/>
  <c r="BL149" i="13"/>
  <c r="BF149" i="13"/>
  <c r="BG243" i="13"/>
  <c r="BL223" i="13"/>
  <c r="BF223" i="13"/>
  <c r="BL110" i="13"/>
  <c r="BF110" i="13"/>
  <c r="BL148" i="13"/>
  <c r="BF148" i="13"/>
  <c r="BL200" i="13"/>
  <c r="BF200" i="13"/>
  <c r="BK225" i="13"/>
  <c r="BK213" i="13"/>
  <c r="BL120" i="13"/>
  <c r="BF120" i="13"/>
  <c r="BL109" i="13"/>
  <c r="BF109" i="13"/>
  <c r="BG142" i="13"/>
  <c r="BL178" i="13"/>
  <c r="BF178" i="13"/>
  <c r="BG250" i="13"/>
  <c r="BL218" i="13"/>
  <c r="BF218" i="13"/>
  <c r="BH165" i="13"/>
  <c r="BL175" i="13"/>
  <c r="BF175" i="13"/>
  <c r="BG169" i="13"/>
  <c r="BH249" i="13"/>
  <c r="BG152" i="13"/>
  <c r="BL184" i="13"/>
  <c r="BF184" i="13"/>
  <c r="BL183" i="13"/>
  <c r="BF183" i="13"/>
  <c r="BL166" i="13"/>
  <c r="BF166" i="13"/>
  <c r="BG143" i="13"/>
  <c r="BG235" i="13"/>
  <c r="BK165" i="13"/>
  <c r="BL260" i="13"/>
  <c r="BF260" i="13"/>
  <c r="BL244" i="13"/>
  <c r="BF244" i="13"/>
  <c r="BL221" i="13"/>
  <c r="BF221" i="13"/>
  <c r="BG241" i="13"/>
  <c r="BK201" i="13"/>
  <c r="BL113" i="13"/>
  <c r="BF113" i="13"/>
  <c r="BL212" i="13"/>
  <c r="BF212" i="13"/>
  <c r="BG258" i="13"/>
  <c r="BG144" i="13"/>
  <c r="BH177" i="13"/>
  <c r="BG138" i="13"/>
  <c r="BG218" i="13"/>
  <c r="BL130" i="13"/>
  <c r="BF130" i="13"/>
  <c r="BL143" i="13"/>
  <c r="BF143" i="13"/>
  <c r="BL185" i="13"/>
  <c r="BF185" i="13"/>
  <c r="BL111" i="13"/>
  <c r="BF111" i="13"/>
  <c r="BG140" i="13"/>
  <c r="BG125" i="13"/>
  <c r="BG245" i="13"/>
  <c r="BL234" i="13"/>
  <c r="BF234" i="13"/>
  <c r="BL247" i="13"/>
  <c r="BF247" i="13"/>
  <c r="BF177" i="13"/>
  <c r="BK153" i="13"/>
  <c r="BG249" i="13"/>
  <c r="BG155" i="13"/>
  <c r="BL187" i="13"/>
  <c r="BF187" i="13"/>
  <c r="BL224" i="13"/>
  <c r="BF224" i="13"/>
  <c r="BF165" i="13"/>
  <c r="BG151" i="13"/>
  <c r="BF189" i="13"/>
  <c r="BL155" i="13"/>
  <c r="BF155" i="13"/>
  <c r="BL191" i="13"/>
  <c r="BF191" i="13"/>
  <c r="BG210" i="13"/>
  <c r="BH141" i="13"/>
  <c r="BG170" i="13"/>
  <c r="BL132" i="13"/>
  <c r="BF132" i="13"/>
  <c r="BL242" i="13"/>
  <c r="BF242" i="13"/>
  <c r="BL128" i="13"/>
  <c r="BF128" i="13"/>
  <c r="BL251" i="13"/>
  <c r="BF251" i="13"/>
  <c r="BG204" i="13"/>
  <c r="BG116" i="13"/>
  <c r="BG124" i="13"/>
  <c r="BG104" i="13"/>
  <c r="BG229" i="13"/>
  <c r="BL243" i="13"/>
  <c r="BF243" i="13"/>
  <c r="BL159" i="13"/>
  <c r="BF159" i="13"/>
  <c r="BG127" i="13"/>
  <c r="BL231" i="13"/>
  <c r="BF231" i="13"/>
  <c r="BL258" i="13"/>
  <c r="BF258" i="13"/>
  <c r="BL222" i="13"/>
  <c r="BF222" i="13"/>
  <c r="BG189" i="13"/>
  <c r="BG222" i="13"/>
  <c r="BG209" i="13"/>
  <c r="BG221" i="13"/>
  <c r="BL138" i="13"/>
  <c r="BF138" i="13"/>
  <c r="BG193" i="13"/>
  <c r="BG168" i="13"/>
  <c r="BG145" i="13"/>
  <c r="BL211" i="13"/>
  <c r="BF211" i="13"/>
  <c r="BG113" i="13"/>
  <c r="BL137" i="13"/>
  <c r="BF137" i="13"/>
  <c r="BH201" i="13"/>
  <c r="BG178" i="13"/>
  <c r="BG131" i="13"/>
  <c r="BL235" i="13"/>
  <c r="BF235" i="13"/>
  <c r="BG114" i="13"/>
  <c r="BG236" i="13"/>
  <c r="BL181" i="13"/>
  <c r="BF181" i="13"/>
  <c r="BL241" i="13"/>
  <c r="BF241" i="13"/>
  <c r="BL180" i="13"/>
  <c r="BF180" i="13"/>
  <c r="BG137" i="13"/>
  <c r="BL236" i="13"/>
  <c r="BF236" i="13"/>
  <c r="BL182" i="13"/>
  <c r="BF182" i="13"/>
  <c r="BG150" i="13"/>
  <c r="BL123" i="13"/>
  <c r="BF123" i="13"/>
  <c r="BL119" i="13"/>
  <c r="BF119" i="13"/>
  <c r="BL168" i="13"/>
  <c r="BF168" i="13"/>
  <c r="BL179" i="13"/>
  <c r="BF179" i="13"/>
  <c r="BL133" i="13"/>
  <c r="BF133" i="13"/>
  <c r="BF117" i="13"/>
  <c r="BL239" i="13"/>
  <c r="BF239" i="13"/>
  <c r="BK237" i="13"/>
  <c r="BL226" i="13"/>
  <c r="BF226" i="13"/>
  <c r="BG148" i="13"/>
  <c r="BG135" i="13"/>
  <c r="BG201" i="13"/>
  <c r="BL202" i="13"/>
  <c r="BF202" i="13"/>
  <c r="BL186" i="13"/>
  <c r="BF186" i="13"/>
  <c r="BF249" i="13"/>
  <c r="BG123" i="13"/>
  <c r="BL122" i="13"/>
  <c r="BF122" i="13"/>
  <c r="BG211" i="13"/>
  <c r="BG252" i="13"/>
  <c r="BG184" i="13"/>
  <c r="BG175" i="13"/>
  <c r="BG166" i="13"/>
  <c r="BL208" i="13"/>
  <c r="BF208" i="13"/>
  <c r="BL114" i="13"/>
  <c r="BF114" i="13"/>
  <c r="BG164" i="13"/>
  <c r="BF141" i="13"/>
  <c r="BL172" i="13"/>
  <c r="BF172" i="13"/>
  <c r="BG242" i="13"/>
  <c r="BG248" i="13"/>
  <c r="BH129" i="13"/>
  <c r="BG159" i="13"/>
  <c r="BG256" i="13"/>
  <c r="BG253" i="13"/>
  <c r="BL118" i="13"/>
  <c r="BF118" i="13"/>
  <c r="BL154" i="13"/>
  <c r="BF154" i="13"/>
  <c r="BG136" i="13"/>
  <c r="BL174" i="13"/>
  <c r="BF174" i="13"/>
  <c r="BG205" i="13"/>
  <c r="BL144" i="13"/>
  <c r="BF144" i="13"/>
  <c r="BG182" i="13"/>
  <c r="BG161" i="13"/>
  <c r="BG188" i="13"/>
  <c r="BL256" i="13"/>
  <c r="BF256" i="13"/>
  <c r="BL194" i="13"/>
  <c r="BF194" i="13"/>
  <c r="BG183" i="13"/>
  <c r="BL139" i="13"/>
  <c r="BF139" i="13"/>
  <c r="BL199" i="13"/>
  <c r="BF199" i="13"/>
  <c r="BL140" i="13"/>
  <c r="BF140" i="13"/>
  <c r="BG128" i="13"/>
  <c r="BL254" i="13"/>
  <c r="BF254" i="13"/>
  <c r="BL124" i="13"/>
  <c r="BF124" i="13"/>
  <c r="BL214" i="13"/>
  <c r="BF214" i="13"/>
  <c r="BL205" i="13"/>
  <c r="BF205" i="13"/>
  <c r="BG213" i="13"/>
  <c r="BF213" i="13"/>
  <c r="BL145" i="13"/>
  <c r="BF145" i="13"/>
  <c r="BG226" i="13"/>
  <c r="BG240" i="13"/>
  <c r="BG153" i="13"/>
  <c r="BL167" i="13"/>
  <c r="BF167" i="13"/>
  <c r="BG212" i="13"/>
  <c r="BG133" i="13"/>
  <c r="BL121" i="13"/>
  <c r="BF121" i="13"/>
  <c r="BG103" i="13"/>
  <c r="BL219" i="13"/>
  <c r="BF219" i="13"/>
  <c r="BG231" i="13"/>
  <c r="BG220" i="13"/>
  <c r="BH189" i="13"/>
  <c r="BL147" i="13"/>
  <c r="BF147" i="13"/>
  <c r="BH225" i="13"/>
  <c r="BG224" i="13"/>
  <c r="BG230" i="13"/>
  <c r="BL190" i="13"/>
  <c r="BF190" i="13"/>
  <c r="BG156" i="13"/>
  <c r="BG255" i="13"/>
  <c r="BG232" i="13"/>
  <c r="BL170" i="13"/>
  <c r="BF170" i="13"/>
  <c r="BG238" i="13"/>
  <c r="BG185" i="13"/>
  <c r="BK189" i="13"/>
  <c r="BL151" i="13"/>
  <c r="BF151" i="13"/>
  <c r="BL248" i="13"/>
  <c r="BF248" i="13"/>
  <c r="BG208" i="13"/>
  <c r="BK141" i="13"/>
  <c r="BL164" i="13"/>
  <c r="BF164" i="13"/>
  <c r="BG191" i="13"/>
  <c r="BL150" i="13"/>
  <c r="BF150" i="13"/>
  <c r="BG121" i="13"/>
  <c r="BL217" i="13"/>
  <c r="BF217" i="13"/>
  <c r="BG198" i="13"/>
  <c r="BG110" i="13"/>
  <c r="BG173" i="13"/>
  <c r="BL173" i="13"/>
  <c r="BF173" i="13"/>
  <c r="BG167" i="13"/>
  <c r="BL81" i="13"/>
  <c r="BG162" i="13"/>
  <c r="BG122" i="13"/>
  <c r="BL146" i="13"/>
  <c r="BF146" i="13"/>
  <c r="BL171" i="13"/>
  <c r="BF171" i="13"/>
  <c r="BL198" i="13"/>
  <c r="BF198" i="13"/>
  <c r="BL116" i="13"/>
  <c r="BF116" i="13"/>
  <c r="BK129" i="13"/>
  <c r="BL228" i="13"/>
  <c r="BF228" i="13"/>
  <c r="BG139" i="13"/>
  <c r="BL108" i="13"/>
  <c r="BF108" i="13"/>
  <c r="BL152" i="13"/>
  <c r="BF152" i="13"/>
  <c r="BL252" i="13"/>
  <c r="BF252" i="13"/>
  <c r="BL136" i="13"/>
  <c r="BF136" i="13"/>
  <c r="BL210" i="13"/>
  <c r="BF210" i="13"/>
  <c r="BG149" i="13"/>
  <c r="BL125" i="13"/>
  <c r="BF125" i="13"/>
  <c r="BG227" i="13"/>
  <c r="BG260" i="13"/>
  <c r="BG223" i="13"/>
  <c r="BG179" i="13"/>
  <c r="BL158" i="13"/>
  <c r="BF158" i="13"/>
  <c r="BJ45" i="13"/>
  <c r="BG180" i="13"/>
  <c r="BG239" i="13"/>
  <c r="BG207" i="13"/>
  <c r="BG237" i="13"/>
  <c r="BH153" i="13"/>
  <c r="BG118" i="13"/>
  <c r="BG115" i="13"/>
  <c r="BG206" i="13"/>
  <c r="BG119" i="13"/>
  <c r="BG234" i="13"/>
  <c r="BG105" i="13"/>
  <c r="BG163" i="13"/>
  <c r="BL255" i="13"/>
  <c r="BF255" i="13"/>
  <c r="BG200" i="13"/>
  <c r="BG203" i="13"/>
  <c r="BL220" i="13"/>
  <c r="BF220" i="13"/>
  <c r="BL216" i="13"/>
  <c r="BF216" i="13"/>
  <c r="BK177" i="13"/>
  <c r="BL233" i="13"/>
  <c r="BF233" i="13"/>
  <c r="BL163" i="13"/>
  <c r="BF163" i="13"/>
  <c r="BG257" i="13"/>
  <c r="BG225" i="13"/>
  <c r="BL240" i="13"/>
  <c r="BF240" i="13"/>
  <c r="BL215" i="13"/>
  <c r="BF215" i="13"/>
  <c r="BL253" i="13"/>
  <c r="BF253" i="13"/>
  <c r="BG190" i="13"/>
  <c r="BG228" i="13"/>
  <c r="BG111" i="13"/>
  <c r="BG219" i="13"/>
  <c r="BL207" i="13"/>
  <c r="BF207" i="13"/>
  <c r="BG176" i="13"/>
  <c r="BL157" i="13"/>
  <c r="BF157" i="13"/>
  <c r="BL107" i="13"/>
  <c r="BF107" i="13"/>
  <c r="BL115" i="13"/>
  <c r="BF115" i="13"/>
  <c r="BL206" i="13"/>
  <c r="BF206" i="13"/>
  <c r="BG117" i="13"/>
  <c r="BL203" i="13"/>
  <c r="BF203" i="13"/>
  <c r="BF153" i="13"/>
  <c r="BG106" i="13"/>
  <c r="BG146" i="13"/>
  <c r="BL160" i="13"/>
  <c r="BF160" i="13"/>
  <c r="BF237" i="13"/>
  <c r="BG244" i="13"/>
  <c r="BG174" i="13"/>
  <c r="BG192" i="13"/>
  <c r="BL196" i="13"/>
  <c r="BF196" i="13"/>
  <c r="BL250" i="13"/>
  <c r="BF250" i="13"/>
  <c r="BL227" i="13"/>
  <c r="BF227" i="13"/>
  <c r="BG254" i="13"/>
  <c r="BG141" i="13"/>
  <c r="BL193" i="13"/>
  <c r="BF193" i="13"/>
  <c r="BL238" i="13"/>
  <c r="BF238" i="13"/>
  <c r="BL127" i="13"/>
  <c r="BF127" i="13"/>
  <c r="BN248" i="13" l="1"/>
  <c r="BN187" i="13"/>
  <c r="BM224" i="13"/>
  <c r="BM206" i="13"/>
  <c r="BM122" i="13"/>
  <c r="BM113" i="13"/>
  <c r="BN219" i="13"/>
  <c r="BM168" i="13"/>
  <c r="BN104" i="13"/>
  <c r="BN136" i="13"/>
  <c r="BM248" i="13"/>
  <c r="BN214" i="13"/>
  <c r="BJ247" i="13"/>
  <c r="BM212" i="13"/>
  <c r="BJ163" i="13"/>
  <c r="BJ115" i="13"/>
  <c r="BJ179" i="13"/>
  <c r="BN162" i="13"/>
  <c r="BJ238" i="13"/>
  <c r="BJ229" i="13"/>
  <c r="BM143" i="13"/>
  <c r="BN217" i="13"/>
  <c r="BJ197" i="13"/>
  <c r="BM158" i="13"/>
  <c r="BM251" i="13"/>
  <c r="BJ187" i="13"/>
  <c r="BM198" i="13"/>
  <c r="BJ226" i="13"/>
  <c r="BM148" i="13"/>
  <c r="BJ106" i="13"/>
  <c r="BM246" i="13"/>
  <c r="BN130" i="13"/>
  <c r="BM119" i="13"/>
  <c r="BN137" i="13"/>
  <c r="BJ235" i="13"/>
  <c r="BM197" i="13"/>
  <c r="BJ243" i="13"/>
  <c r="BN186" i="13"/>
  <c r="BM215" i="13"/>
  <c r="BJ195" i="13"/>
  <c r="BJ196" i="13"/>
  <c r="BN192" i="13"/>
  <c r="BN174" i="13"/>
  <c r="BM156" i="13"/>
  <c r="BN124" i="13"/>
  <c r="BM204" i="13"/>
  <c r="BJ210" i="13"/>
  <c r="BM195" i="13"/>
  <c r="BM233" i="13"/>
  <c r="BJ157" i="13"/>
  <c r="BN180" i="13"/>
  <c r="BM260" i="13"/>
  <c r="BJ139" i="13"/>
  <c r="BM256" i="13"/>
  <c r="BJ159" i="13"/>
  <c r="BM252" i="13"/>
  <c r="BJ109" i="13"/>
  <c r="BN126" i="13"/>
  <c r="BN254" i="13"/>
  <c r="BJ244" i="13"/>
  <c r="BN227" i="13"/>
  <c r="BN133" i="13"/>
  <c r="BN212" i="13"/>
  <c r="BN184" i="13"/>
  <c r="BN123" i="13"/>
  <c r="BJ135" i="13"/>
  <c r="BM150" i="13"/>
  <c r="BN131" i="13"/>
  <c r="BM178" i="13"/>
  <c r="BJ168" i="13"/>
  <c r="BJ170" i="13"/>
  <c r="BN151" i="13"/>
  <c r="BM218" i="13"/>
  <c r="BN258" i="13"/>
  <c r="BM241" i="13"/>
  <c r="BN250" i="13"/>
  <c r="BM160" i="13"/>
  <c r="BM108" i="13"/>
  <c r="BN107" i="13"/>
  <c r="BM132" i="13"/>
  <c r="BL33" i="13"/>
  <c r="BJ190" i="13"/>
  <c r="BN115" i="13"/>
  <c r="BJ149" i="13"/>
  <c r="BN139" i="13"/>
  <c r="BJ173" i="13"/>
  <c r="BM110" i="13"/>
  <c r="BN121" i="13"/>
  <c r="BM230" i="13"/>
  <c r="BJ188" i="13"/>
  <c r="BM184" i="13"/>
  <c r="BM137" i="13"/>
  <c r="BN113" i="13"/>
  <c r="BM193" i="13"/>
  <c r="BJ127" i="13"/>
  <c r="BM245" i="13"/>
  <c r="BM109" i="13"/>
  <c r="BN244" i="13"/>
  <c r="BM210" i="13"/>
  <c r="BN138" i="13"/>
  <c r="BM144" i="13"/>
  <c r="BN169" i="13"/>
  <c r="BN142" i="13"/>
  <c r="BN259" i="13"/>
  <c r="BM194" i="13"/>
  <c r="BM228" i="13"/>
  <c r="BJ111" i="13"/>
  <c r="BM203" i="13"/>
  <c r="BJ200" i="13"/>
  <c r="BM128" i="13"/>
  <c r="BM161" i="13"/>
  <c r="BN182" i="13"/>
  <c r="BN253" i="13"/>
  <c r="BM159" i="13"/>
  <c r="BM211" i="13"/>
  <c r="BJ209" i="13"/>
  <c r="BJ116" i="13"/>
  <c r="BM170" i="13"/>
  <c r="BJ151" i="13"/>
  <c r="BN218" i="13"/>
  <c r="BJ258" i="13"/>
  <c r="BN160" i="13"/>
  <c r="BN195" i="13"/>
  <c r="BN216" i="13"/>
  <c r="BN108" i="13"/>
  <c r="BM107" i="13"/>
  <c r="BM172" i="13"/>
  <c r="BM196" i="13"/>
  <c r="BJ199" i="13"/>
  <c r="BJ194" i="13"/>
  <c r="BJ154" i="13"/>
  <c r="BJ233" i="13"/>
  <c r="BM202" i="13"/>
  <c r="BM171" i="13"/>
  <c r="BN146" i="13"/>
  <c r="BN257" i="13"/>
  <c r="BN203" i="13"/>
  <c r="BN200" i="13"/>
  <c r="BN207" i="13"/>
  <c r="BN179" i="13"/>
  <c r="BJ232" i="13"/>
  <c r="BJ231" i="13"/>
  <c r="BN128" i="13"/>
  <c r="BJ183" i="13"/>
  <c r="BM188" i="13"/>
  <c r="BM182" i="13"/>
  <c r="BM164" i="13"/>
  <c r="BJ166" i="13"/>
  <c r="BN175" i="13"/>
  <c r="BJ211" i="13"/>
  <c r="BJ193" i="13"/>
  <c r="BN209" i="13"/>
  <c r="BM104" i="13"/>
  <c r="BN235" i="13"/>
  <c r="BM169" i="13"/>
  <c r="BN134" i="13"/>
  <c r="BM181" i="13"/>
  <c r="BN112" i="13"/>
  <c r="BM157" i="13"/>
  <c r="BM187" i="13"/>
  <c r="BJ254" i="13"/>
  <c r="BM191" i="13"/>
  <c r="BJ208" i="13"/>
  <c r="BN185" i="13"/>
  <c r="BN238" i="13"/>
  <c r="BM220" i="13"/>
  <c r="BN103" i="13"/>
  <c r="BM133" i="13"/>
  <c r="BJ212" i="13"/>
  <c r="BM226" i="13"/>
  <c r="BN183" i="13"/>
  <c r="BM205" i="13"/>
  <c r="BJ164" i="13"/>
  <c r="BJ184" i="13"/>
  <c r="BJ113" i="13"/>
  <c r="BJ145" i="13"/>
  <c r="BJ222" i="13"/>
  <c r="BJ204" i="13"/>
  <c r="BN170" i="13"/>
  <c r="BN210" i="13"/>
  <c r="BN125" i="13"/>
  <c r="BM186" i="13"/>
  <c r="BN215" i="13"/>
  <c r="BJ172" i="13"/>
  <c r="BJ147" i="13"/>
  <c r="BM199" i="13"/>
  <c r="BL21" i="13"/>
  <c r="BJ158" i="13"/>
  <c r="BL69" i="13"/>
  <c r="BN120" i="13"/>
  <c r="BL57" i="13"/>
  <c r="BN163" i="13"/>
  <c r="BJ198" i="13"/>
  <c r="BJ245" i="13"/>
  <c r="BJ205" i="13"/>
  <c r="BJ192" i="13"/>
  <c r="BM176" i="13"/>
  <c r="BM223" i="13"/>
  <c r="BM162" i="13"/>
  <c r="BJ185" i="13"/>
  <c r="BN156" i="13"/>
  <c r="BM103" i="13"/>
  <c r="BM183" i="13"/>
  <c r="BM155" i="13"/>
  <c r="BM140" i="13"/>
  <c r="BN143" i="13"/>
  <c r="BM154" i="13"/>
  <c r="BJ134" i="13"/>
  <c r="BM106" i="13"/>
  <c r="BM121" i="13"/>
  <c r="BM114" i="13"/>
  <c r="BM221" i="13"/>
  <c r="BN247" i="13"/>
  <c r="BJ174" i="13"/>
  <c r="BM219" i="13"/>
  <c r="BM257" i="13"/>
  <c r="BJ203" i="13"/>
  <c r="BM234" i="13"/>
  <c r="BJ206" i="13"/>
  <c r="BN118" i="13"/>
  <c r="BM207" i="13"/>
  <c r="BN239" i="13"/>
  <c r="BN149" i="13"/>
  <c r="BJ122" i="13"/>
  <c r="BM167" i="13"/>
  <c r="BM173" i="13"/>
  <c r="BN191" i="13"/>
  <c r="BN208" i="13"/>
  <c r="BJ255" i="13"/>
  <c r="BN230" i="13"/>
  <c r="BJ224" i="13"/>
  <c r="BM231" i="13"/>
  <c r="BN188" i="13"/>
  <c r="BM253" i="13"/>
  <c r="BJ175" i="13"/>
  <c r="BM135" i="13"/>
  <c r="BJ150" i="13"/>
  <c r="BM131" i="13"/>
  <c r="BJ178" i="13"/>
  <c r="BN145" i="13"/>
  <c r="BJ221" i="13"/>
  <c r="BN222" i="13"/>
  <c r="BM127" i="13"/>
  <c r="BM124" i="13"/>
  <c r="BN116" i="13"/>
  <c r="BM151" i="13"/>
  <c r="BJ155" i="13"/>
  <c r="BN144" i="13"/>
  <c r="BM258" i="13"/>
  <c r="BM235" i="13"/>
  <c r="BM214" i="13"/>
  <c r="BJ246" i="13"/>
  <c r="BN109" i="13"/>
  <c r="BM217" i="13"/>
  <c r="BJ216" i="13"/>
  <c r="BJ126" i="13"/>
  <c r="BM130" i="13"/>
  <c r="BN147" i="13"/>
  <c r="BJ259" i="13"/>
  <c r="BJ181" i="13"/>
  <c r="BN233" i="13"/>
  <c r="BN157" i="13"/>
  <c r="BJ202" i="13"/>
  <c r="BJ251" i="13"/>
  <c r="BN171" i="13"/>
  <c r="BM254" i="13"/>
  <c r="BJ146" i="13"/>
  <c r="BN228" i="13"/>
  <c r="BN190" i="13"/>
  <c r="BM163" i="13"/>
  <c r="BN234" i="13"/>
  <c r="BJ260" i="13"/>
  <c r="BM149" i="13"/>
  <c r="BN122" i="13"/>
  <c r="BM208" i="13"/>
  <c r="BM232" i="13"/>
  <c r="BN220" i="13"/>
  <c r="BJ240" i="13"/>
  <c r="BJ256" i="13"/>
  <c r="BM242" i="13"/>
  <c r="BM175" i="13"/>
  <c r="BJ252" i="13"/>
  <c r="BJ236" i="13"/>
  <c r="BN178" i="13"/>
  <c r="BM209" i="13"/>
  <c r="BM116" i="13"/>
  <c r="BM125" i="13"/>
  <c r="BN241" i="13"/>
  <c r="BN152" i="13"/>
  <c r="BJ169" i="13"/>
  <c r="BM250" i="13"/>
  <c r="BJ142" i="13"/>
  <c r="BM243" i="13"/>
  <c r="BJ108" i="13"/>
  <c r="BN197" i="13"/>
  <c r="BN158" i="13"/>
  <c r="BN251" i="13"/>
  <c r="BM174" i="13"/>
  <c r="BM244" i="13"/>
  <c r="BM146" i="13"/>
  <c r="BJ219" i="13"/>
  <c r="BJ257" i="13"/>
  <c r="BN119" i="13"/>
  <c r="BN206" i="13"/>
  <c r="BJ239" i="13"/>
  <c r="BM139" i="13"/>
  <c r="BJ162" i="13"/>
  <c r="BN167" i="13"/>
  <c r="BJ191" i="13"/>
  <c r="BM185" i="13"/>
  <c r="BJ156" i="13"/>
  <c r="BJ230" i="13"/>
  <c r="BN224" i="13"/>
  <c r="BN231" i="13"/>
  <c r="BJ133" i="13"/>
  <c r="BJ161" i="13"/>
  <c r="BJ182" i="13"/>
  <c r="BN205" i="13"/>
  <c r="BJ248" i="13"/>
  <c r="BJ242" i="13"/>
  <c r="BM166" i="13"/>
  <c r="BJ148" i="13"/>
  <c r="BN236" i="13"/>
  <c r="BM145" i="13"/>
  <c r="BN193" i="13"/>
  <c r="BM229" i="13"/>
  <c r="BJ33" i="13"/>
  <c r="BN245" i="13"/>
  <c r="BJ125" i="13"/>
  <c r="BN140" i="13"/>
  <c r="BJ218" i="13"/>
  <c r="BJ138" i="13"/>
  <c r="BJ144" i="13"/>
  <c r="BJ241" i="13"/>
  <c r="BJ143" i="13"/>
  <c r="BJ152" i="13"/>
  <c r="BJ214" i="13"/>
  <c r="BJ186" i="13"/>
  <c r="BJ215" i="13"/>
  <c r="BL9" i="13"/>
  <c r="BN246" i="13"/>
  <c r="BJ160" i="13"/>
  <c r="BM216" i="13"/>
  <c r="BJ107" i="13"/>
  <c r="BN132" i="13"/>
  <c r="BN172" i="13"/>
  <c r="BM112" i="13"/>
  <c r="BN202" i="13"/>
  <c r="BJ171" i="13"/>
  <c r="BN33" i="13"/>
  <c r="BN176" i="13"/>
  <c r="BN111" i="13"/>
  <c r="BJ228" i="13"/>
  <c r="BM190" i="13"/>
  <c r="BM200" i="13"/>
  <c r="BM21" i="13"/>
  <c r="BM115" i="13"/>
  <c r="BM118" i="13"/>
  <c r="BJ207" i="13"/>
  <c r="BM239" i="13"/>
  <c r="BM180" i="13"/>
  <c r="BJ223" i="13"/>
  <c r="BN260" i="13"/>
  <c r="BM227" i="13"/>
  <c r="BN110" i="13"/>
  <c r="BM238" i="13"/>
  <c r="BN232" i="13"/>
  <c r="BM255" i="13"/>
  <c r="BJ220" i="13"/>
  <c r="BM240" i="13"/>
  <c r="BN226" i="13"/>
  <c r="BJ128" i="13"/>
  <c r="BN161" i="13"/>
  <c r="BM136" i="13"/>
  <c r="BJ253" i="13"/>
  <c r="BN256" i="13"/>
  <c r="BN159" i="13"/>
  <c r="BL93" i="13"/>
  <c r="BN164" i="13"/>
  <c r="BN252" i="13"/>
  <c r="BN211" i="13"/>
  <c r="BJ123" i="13"/>
  <c r="BN135" i="13"/>
  <c r="BN150" i="13"/>
  <c r="BJ137" i="13"/>
  <c r="BN93" i="13"/>
  <c r="BJ114" i="13"/>
  <c r="BJ131" i="13"/>
  <c r="BM222" i="13"/>
  <c r="BN127" i="13"/>
  <c r="BN229" i="13"/>
  <c r="BJ104" i="13"/>
  <c r="BJ124" i="13"/>
  <c r="BN204" i="13"/>
  <c r="BJ140" i="13"/>
  <c r="BM138" i="13"/>
  <c r="BJ250" i="13"/>
  <c r="BM142" i="13"/>
  <c r="BN243" i="13"/>
  <c r="BJ217" i="13"/>
  <c r="BM126" i="13"/>
  <c r="BJ132" i="13"/>
  <c r="BM147" i="13"/>
  <c r="BN196" i="13"/>
  <c r="BN194" i="13"/>
  <c r="BN154" i="13"/>
  <c r="BM134" i="13"/>
  <c r="BN181" i="13"/>
  <c r="BJ112" i="13"/>
  <c r="BJ120" i="13"/>
  <c r="BJ141" i="13"/>
  <c r="BL153" i="13"/>
  <c r="BJ117" i="13"/>
  <c r="BN237" i="13"/>
  <c r="BJ153" i="13"/>
  <c r="BJ213" i="13"/>
  <c r="BL141" i="13"/>
  <c r="BM201" i="13"/>
  <c r="BN189" i="13"/>
  <c r="BN249" i="13"/>
  <c r="BL225" i="13"/>
  <c r="BM165" i="13"/>
  <c r="BM141" i="13"/>
  <c r="BL237" i="13"/>
  <c r="BN117" i="13"/>
  <c r="BM225" i="13"/>
  <c r="BM105" i="13"/>
  <c r="BN153" i="13"/>
  <c r="BL213" i="13"/>
  <c r="BN213" i="13"/>
  <c r="BL249" i="13"/>
  <c r="BL165" i="13"/>
  <c r="BM249" i="13"/>
  <c r="BL129" i="13"/>
  <c r="BJ129" i="13"/>
  <c r="BN177" i="13"/>
  <c r="BN141" i="13"/>
  <c r="BJ225" i="13"/>
  <c r="BJ105" i="13"/>
  <c r="BM237" i="13"/>
  <c r="BM153" i="13"/>
  <c r="BM213" i="13"/>
  <c r="BN201" i="13"/>
  <c r="BJ189" i="13"/>
  <c r="BL189" i="13"/>
  <c r="BL201" i="13"/>
  <c r="BN129" i="13"/>
  <c r="BN165" i="13"/>
  <c r="BJ177" i="13"/>
  <c r="BM117" i="13"/>
  <c r="BN225" i="13"/>
  <c r="BN105" i="13"/>
  <c r="BJ237" i="13"/>
  <c r="BJ201" i="13"/>
  <c r="BL117" i="13"/>
  <c r="BM189" i="13"/>
  <c r="BJ249" i="13"/>
  <c r="BL177" i="13"/>
  <c r="BM129" i="13"/>
  <c r="BJ165" i="13"/>
  <c r="BL105" i="13"/>
  <c r="BM177" i="13"/>
  <c r="AX9" i="13" l="1"/>
  <c r="AT9" i="13"/>
  <c r="AR9" i="13"/>
  <c r="AS9" i="13"/>
  <c r="AU9" i="13"/>
  <c r="AX10" i="13" l="1"/>
  <c r="AU10" i="13"/>
  <c r="AS10" i="13"/>
  <c r="AV9" i="13"/>
  <c r="AT10" i="13"/>
  <c r="AR10" i="13"/>
  <c r="AS11" i="13" l="1"/>
  <c r="AU11" i="13"/>
  <c r="AX11" i="13"/>
  <c r="AT11" i="13"/>
  <c r="AR11" i="13"/>
  <c r="AV10" i="13"/>
  <c r="AR12" i="13" l="1"/>
  <c r="AT12" i="13"/>
  <c r="AX12" i="13"/>
  <c r="AV11" i="13"/>
  <c r="AU12" i="13"/>
  <c r="AS12" i="13"/>
  <c r="AV12" i="13" l="1"/>
  <c r="AU13" i="13" l="1"/>
  <c r="AS13" i="13"/>
  <c r="AT13" i="13"/>
  <c r="AR13" i="13"/>
  <c r="AX13" i="13"/>
  <c r="AV13" i="13" l="1"/>
  <c r="AU14" i="13" l="1"/>
  <c r="AS14" i="13"/>
  <c r="AT14" i="13"/>
  <c r="AR14" i="13"/>
  <c r="AX14" i="13"/>
  <c r="AV14" i="13" l="1"/>
  <c r="AR15" i="13" l="1"/>
  <c r="AT15" i="13"/>
  <c r="AS15" i="13"/>
  <c r="AU15" i="13"/>
  <c r="AX15" i="13"/>
  <c r="AT16" i="13" l="1"/>
  <c r="AR16" i="13"/>
  <c r="AX16" i="13"/>
  <c r="AS16" i="13"/>
  <c r="AU16" i="13"/>
  <c r="AV15" i="13"/>
  <c r="AU17" i="13" l="1"/>
  <c r="AS17" i="13"/>
  <c r="AV16" i="13"/>
  <c r="AX17" i="13"/>
  <c r="AR17" i="13"/>
  <c r="AT17" i="13"/>
  <c r="AV17" i="13" l="1"/>
  <c r="AR18" i="13"/>
  <c r="AT18" i="13"/>
  <c r="AS18" i="13"/>
  <c r="AU18" i="13"/>
  <c r="AX18" i="13"/>
  <c r="AS19" i="13" l="1"/>
  <c r="AU19" i="13"/>
  <c r="AV18" i="13"/>
  <c r="AR19" i="13"/>
  <c r="AT19" i="13"/>
  <c r="AX19" i="13"/>
  <c r="AV19" i="13" l="1"/>
  <c r="AX20" i="13" l="1"/>
  <c r="AU20" i="13"/>
  <c r="AS20" i="13"/>
  <c r="AR20" i="13"/>
  <c r="AT20" i="13"/>
  <c r="AU21" i="13" l="1"/>
  <c r="AS21" i="13"/>
  <c r="AX21" i="13"/>
  <c r="AR21" i="13"/>
  <c r="AT21" i="13"/>
  <c r="AV20" i="13"/>
  <c r="AS22" i="13" l="1"/>
  <c r="AU22" i="13"/>
  <c r="AR22" i="13"/>
  <c r="AT22" i="13"/>
  <c r="AV21" i="13"/>
  <c r="AX22" i="13"/>
  <c r="AV22" i="13" l="1"/>
  <c r="AU23" i="13"/>
  <c r="AS23" i="13"/>
  <c r="AX23" i="13"/>
  <c r="AT23" i="13"/>
  <c r="AR23" i="13"/>
  <c r="AU24" i="13" l="1"/>
  <c r="AS24" i="13"/>
  <c r="AV23" i="13"/>
  <c r="AX24" i="13"/>
  <c r="AR24" i="13"/>
  <c r="AT24" i="13"/>
  <c r="AV24" i="13" l="1"/>
  <c r="AU25" i="13" l="1"/>
  <c r="AS25" i="13"/>
  <c r="AR25" i="13"/>
  <c r="AT25" i="13"/>
  <c r="AX25" i="13"/>
  <c r="AV25" i="13" l="1"/>
  <c r="AT26" i="13" l="1"/>
  <c r="AR26" i="13"/>
  <c r="AX26" i="13"/>
  <c r="AS26" i="13"/>
  <c r="AU26" i="13"/>
  <c r="AV26" i="13" l="1"/>
  <c r="AR27" i="13" l="1"/>
  <c r="AT27" i="13"/>
  <c r="AX27" i="13"/>
  <c r="AU27" i="13"/>
  <c r="AS27" i="13"/>
  <c r="AS28" i="13" l="1"/>
  <c r="AU28" i="13"/>
  <c r="AX28" i="13"/>
  <c r="AV27" i="13"/>
  <c r="AR28" i="13"/>
  <c r="AT28" i="13"/>
  <c r="AV28" i="13" l="1"/>
  <c r="AR29" i="13" l="1"/>
  <c r="AT29" i="13"/>
  <c r="AX29" i="13"/>
  <c r="AU29" i="13"/>
  <c r="AS29" i="13"/>
  <c r="AV29" i="13" l="1"/>
  <c r="AT30" i="13" l="1"/>
  <c r="AR30" i="13"/>
  <c r="AU30" i="13"/>
  <c r="AS30" i="13"/>
  <c r="AX30" i="13"/>
  <c r="AV30" i="13" l="1"/>
  <c r="AU31" i="13" l="1"/>
  <c r="AS31" i="13"/>
  <c r="AR31" i="13"/>
  <c r="AT31" i="13"/>
  <c r="AX31" i="13"/>
  <c r="AV31" i="13" l="1"/>
  <c r="AT32" i="13" l="1"/>
  <c r="AR32" i="13"/>
  <c r="AS32" i="13"/>
  <c r="AU32" i="13"/>
  <c r="AX32" i="13"/>
  <c r="AT33" i="13" l="1"/>
  <c r="AR33" i="13"/>
  <c r="AU33" i="13"/>
  <c r="AS33" i="13"/>
  <c r="AV32" i="13"/>
  <c r="AX33" i="13"/>
  <c r="AS34" i="13" l="1"/>
  <c r="AU34" i="13"/>
  <c r="AR34" i="13"/>
  <c r="AT34" i="13"/>
  <c r="AV33" i="13"/>
  <c r="AX34" i="13"/>
  <c r="AR35" i="13" l="1"/>
  <c r="AT35" i="13"/>
  <c r="AV34" i="13"/>
  <c r="AX35" i="13"/>
  <c r="AU35" i="13"/>
  <c r="AS35" i="13"/>
  <c r="AR36" i="13" l="1"/>
  <c r="AT36" i="13"/>
  <c r="AU36" i="13"/>
  <c r="AS36" i="13"/>
  <c r="AV35" i="13"/>
  <c r="AX36" i="13"/>
  <c r="AV36" i="13" l="1"/>
  <c r="AX37" i="13" l="1"/>
  <c r="AU37" i="13"/>
  <c r="AS37" i="13"/>
  <c r="AR37" i="13"/>
  <c r="AT37" i="13"/>
  <c r="AV37" i="13" l="1"/>
  <c r="AX38" i="13" l="1"/>
  <c r="AR38" i="13"/>
  <c r="AT38" i="13"/>
  <c r="AU38" i="13"/>
  <c r="AS38" i="13"/>
  <c r="AV38" i="13" l="1"/>
  <c r="AS39" i="13" l="1"/>
  <c r="AU39" i="13"/>
  <c r="AX39" i="13"/>
  <c r="AR39" i="13"/>
  <c r="AT39" i="13"/>
  <c r="AX40" i="13" l="1"/>
  <c r="AU40" i="13"/>
  <c r="AS40" i="13"/>
  <c r="AR40" i="13"/>
  <c r="AT40" i="13"/>
  <c r="AV39" i="13"/>
  <c r="AX41" i="13" l="1"/>
  <c r="AU41" i="13"/>
  <c r="AS41" i="13"/>
  <c r="AR41" i="13"/>
  <c r="AT41" i="13"/>
  <c r="AV40" i="13"/>
  <c r="AV41" i="13" l="1"/>
  <c r="AT42" i="13"/>
  <c r="AR42" i="13"/>
  <c r="AS42" i="13"/>
  <c r="AU42" i="13"/>
  <c r="AX42" i="13"/>
  <c r="AV42" i="13" l="1"/>
  <c r="AX43" i="13" l="1"/>
  <c r="AR43" i="13"/>
  <c r="AT43" i="13"/>
  <c r="AS43" i="13"/>
  <c r="AU43" i="13"/>
  <c r="AV43" i="13" l="1"/>
  <c r="AS44" i="13"/>
  <c r="AU44" i="13"/>
  <c r="AX44" i="13"/>
  <c r="AR44" i="13"/>
  <c r="AT44" i="13"/>
  <c r="AV44" i="13" l="1"/>
  <c r="AX45" i="13" l="1"/>
  <c r="AR45" i="13"/>
  <c r="AT45" i="13"/>
  <c r="AS45" i="13"/>
  <c r="AU45" i="13"/>
  <c r="AX46" i="13" l="1"/>
  <c r="AV45" i="13"/>
  <c r="AT46" i="13"/>
  <c r="AR46" i="13"/>
  <c r="AS46" i="13"/>
  <c r="AU46" i="13"/>
  <c r="AX47" i="13" l="1"/>
  <c r="AV46" i="13"/>
  <c r="AR47" i="13"/>
  <c r="AT47" i="13"/>
  <c r="AS47" i="13"/>
  <c r="AU47" i="13"/>
  <c r="AV47" i="13" l="1"/>
  <c r="AS48" i="13"/>
  <c r="AU48" i="13"/>
  <c r="AX48" i="13"/>
  <c r="AT48" i="13"/>
  <c r="AR48" i="13"/>
  <c r="AV48" i="13" l="1"/>
  <c r="AX49" i="13" l="1"/>
  <c r="AU49" i="13"/>
  <c r="AS49" i="13"/>
  <c r="AT49" i="13"/>
  <c r="AR49" i="13"/>
  <c r="AV49" i="13" l="1"/>
  <c r="AU50" i="13" l="1"/>
  <c r="AS50" i="13"/>
  <c r="AX50" i="13"/>
  <c r="AR50" i="13"/>
  <c r="AT50" i="13"/>
  <c r="AV50" i="13" l="1"/>
  <c r="AX51" i="13" l="1"/>
  <c r="AU51" i="13"/>
  <c r="AS51" i="13"/>
  <c r="AR51" i="13"/>
  <c r="AT51" i="13"/>
  <c r="AV51" i="13" l="1"/>
  <c r="AS52" i="13"/>
  <c r="AU52" i="13"/>
  <c r="AX52" i="13"/>
  <c r="AT52" i="13"/>
  <c r="AR52" i="13"/>
  <c r="AV52" i="13" l="1"/>
  <c r="AX53" i="13"/>
  <c r="AU53" i="13"/>
  <c r="AS53" i="13"/>
  <c r="AR53" i="13"/>
  <c r="AT53" i="13"/>
  <c r="AV53" i="13" l="1"/>
  <c r="AX54" i="13" l="1"/>
  <c r="AT54" i="13"/>
  <c r="AR54" i="13"/>
  <c r="AU54" i="13"/>
  <c r="AS54" i="13"/>
  <c r="AV54" i="13" l="1"/>
  <c r="AX55" i="13"/>
  <c r="AU55" i="13"/>
  <c r="AS55" i="13"/>
  <c r="AR55" i="13"/>
  <c r="AT55" i="13"/>
  <c r="AV55" i="13" l="1"/>
  <c r="AT56" i="13"/>
  <c r="AR56" i="13"/>
  <c r="AX56" i="13"/>
  <c r="AS56" i="13"/>
  <c r="AU56" i="13"/>
  <c r="AV56" i="13" l="1"/>
  <c r="AU57" i="13" l="1"/>
  <c r="AS57" i="13"/>
  <c r="AR57" i="13"/>
  <c r="AT57" i="13"/>
  <c r="AX57" i="13"/>
  <c r="AV57" i="13" l="1"/>
  <c r="AS58" i="13"/>
  <c r="AU58" i="13"/>
  <c r="AR58" i="13"/>
  <c r="AT58" i="13"/>
  <c r="AX58" i="13"/>
  <c r="AV58" i="13" l="1"/>
  <c r="AS59" i="13" l="1"/>
  <c r="AU59" i="13"/>
  <c r="AX59" i="13"/>
  <c r="AR59" i="13"/>
  <c r="AT59" i="13"/>
  <c r="AV59" i="13" l="1"/>
  <c r="AR60" i="13" l="1"/>
  <c r="AT60" i="13"/>
  <c r="AS60" i="13"/>
  <c r="AU60" i="13"/>
  <c r="AX60" i="13"/>
  <c r="AV60" i="13" l="1"/>
  <c r="AX61" i="13" l="1"/>
  <c r="AU61" i="13"/>
  <c r="AS61" i="13"/>
  <c r="AR61" i="13"/>
  <c r="AT61" i="13"/>
  <c r="AV61" i="13" l="1"/>
  <c r="AS62" i="13" l="1"/>
  <c r="AU62" i="13"/>
  <c r="AX62" i="13"/>
  <c r="AR62" i="13"/>
  <c r="AT62" i="13"/>
  <c r="AV62" i="13" l="1"/>
  <c r="AS63" i="13" l="1"/>
  <c r="AU63" i="13"/>
  <c r="AX63" i="13"/>
  <c r="AR63" i="13"/>
  <c r="AT63" i="13"/>
  <c r="AV63" i="13" l="1"/>
  <c r="AR64" i="13" l="1"/>
  <c r="AT64" i="13"/>
  <c r="AX64" i="13"/>
  <c r="AU64" i="13"/>
  <c r="AS64" i="13"/>
  <c r="AV64" i="13" l="1"/>
  <c r="AX65" i="13" l="1"/>
  <c r="AS65" i="13"/>
  <c r="AU65" i="13"/>
  <c r="AT65" i="13"/>
  <c r="AR65" i="13"/>
  <c r="AV65" i="13" l="1"/>
  <c r="AR66" i="13"/>
  <c r="AT66" i="13"/>
  <c r="AU66" i="13"/>
  <c r="AS66" i="13"/>
  <c r="AX66" i="13"/>
  <c r="AU67" i="13" l="1"/>
  <c r="AS67" i="13"/>
  <c r="AX67" i="13"/>
  <c r="AV66" i="13"/>
  <c r="AT67" i="13"/>
  <c r="AR67" i="13"/>
  <c r="AV67" i="13" l="1"/>
  <c r="AX68" i="13"/>
  <c r="AU68" i="13"/>
  <c r="AS68" i="13"/>
  <c r="AT68" i="13"/>
  <c r="AR68" i="13"/>
  <c r="AV68" i="13" l="1"/>
  <c r="AS69" i="13"/>
  <c r="AU69" i="13"/>
  <c r="AR69" i="13"/>
  <c r="AT69" i="13"/>
  <c r="AX69" i="13"/>
  <c r="AV69" i="13" l="1"/>
  <c r="AR70" i="13"/>
  <c r="AT70" i="13"/>
  <c r="AX70" i="13"/>
  <c r="AS70" i="13"/>
  <c r="AU70" i="13"/>
  <c r="AS71" i="13" l="1"/>
  <c r="AU71" i="13"/>
  <c r="AR71" i="13"/>
  <c r="AT71" i="13"/>
  <c r="AX71" i="13"/>
  <c r="AV70" i="13"/>
  <c r="AV71" i="13" l="1"/>
  <c r="AX72" i="13" l="1"/>
  <c r="AT72" i="13"/>
  <c r="AR72" i="13"/>
  <c r="AU72" i="13"/>
  <c r="AS72" i="13"/>
  <c r="AV72" i="13" l="1"/>
  <c r="AX73" i="13" l="1"/>
  <c r="AR73" i="13"/>
  <c r="AT73" i="13"/>
  <c r="AS73" i="13"/>
  <c r="AU73" i="13"/>
  <c r="AV73" i="13" l="1"/>
  <c r="AT74" i="13" l="1"/>
  <c r="AR74" i="13"/>
  <c r="AX74" i="13"/>
  <c r="AU74" i="13"/>
  <c r="AS74" i="13"/>
  <c r="AX75" i="13" l="1"/>
  <c r="AS75" i="13"/>
  <c r="AU75" i="13"/>
  <c r="AV74" i="13"/>
  <c r="AR75" i="13"/>
  <c r="AT75" i="13"/>
  <c r="AS76" i="13" l="1"/>
  <c r="AU76" i="13"/>
  <c r="AV75" i="13"/>
  <c r="AR76" i="13"/>
  <c r="AT76" i="13"/>
  <c r="AX76" i="13"/>
  <c r="AV76" i="13" l="1"/>
  <c r="AX77" i="13" l="1"/>
  <c r="AS77" i="13"/>
  <c r="AU77" i="13"/>
  <c r="AT77" i="13"/>
  <c r="AR77" i="13"/>
  <c r="AV77" i="13" l="1"/>
  <c r="AR78" i="13" l="1"/>
  <c r="AT78" i="13"/>
  <c r="AX78" i="13"/>
  <c r="AU78" i="13"/>
  <c r="AS78" i="13"/>
  <c r="AS79" i="13" l="1"/>
  <c r="AU79" i="13"/>
  <c r="AX79" i="13"/>
  <c r="AV78" i="13"/>
  <c r="AT79" i="13"/>
  <c r="AR79" i="13"/>
  <c r="AV79" i="13" l="1"/>
  <c r="AX80" i="13" l="1"/>
  <c r="AU80" i="13"/>
  <c r="AS80" i="13"/>
  <c r="AT80" i="13"/>
  <c r="AR80" i="13"/>
  <c r="AV80" i="13" l="1"/>
  <c r="AS81" i="13" l="1"/>
  <c r="AU81" i="13"/>
  <c r="AX81" i="13"/>
  <c r="AR81" i="13"/>
  <c r="AT81" i="13"/>
  <c r="AV81" i="13" l="1"/>
  <c r="AR82" i="13" l="1"/>
  <c r="AT82" i="13"/>
  <c r="AS82" i="13"/>
  <c r="AU82" i="13"/>
  <c r="AX82" i="13"/>
  <c r="AV82" i="13" l="1"/>
  <c r="AU83" i="13" l="1"/>
  <c r="AS83" i="13"/>
  <c r="AX83" i="13"/>
  <c r="AT83" i="13"/>
  <c r="AR83" i="13"/>
  <c r="AV83" i="13" l="1"/>
  <c r="AR84" i="13"/>
  <c r="AT84" i="13"/>
  <c r="AX84" i="13"/>
  <c r="AS84" i="13"/>
  <c r="AU84" i="13"/>
  <c r="AX85" i="13" l="1"/>
  <c r="AV84" i="13"/>
  <c r="AR85" i="13"/>
  <c r="AT85" i="13"/>
  <c r="AU85" i="13"/>
  <c r="AS85" i="13"/>
  <c r="AV85" i="13" l="1"/>
  <c r="AS86" i="13" l="1"/>
  <c r="AU86" i="13"/>
  <c r="AX86" i="13"/>
  <c r="AR86" i="13"/>
  <c r="AT86" i="13"/>
  <c r="AX165" i="13" l="1"/>
  <c r="AV86" i="13"/>
  <c r="AR165" i="13" l="1"/>
  <c r="AT165" i="13"/>
  <c r="AX166" i="13"/>
  <c r="AX167" i="13" l="1"/>
  <c r="AX87" i="13"/>
  <c r="AR87" i="13"/>
  <c r="AT87" i="13"/>
  <c r="AT166" i="13"/>
  <c r="AR166" i="13"/>
  <c r="AS87" i="13"/>
  <c r="AU87" i="13"/>
  <c r="AV87" i="13" l="1"/>
  <c r="AR88" i="13"/>
  <c r="AT88" i="13"/>
  <c r="AS88" i="13"/>
  <c r="AU88" i="13"/>
  <c r="AT167" i="13"/>
  <c r="AR167" i="13"/>
  <c r="AX88" i="13"/>
  <c r="AX168" i="13"/>
  <c r="AX89" i="13" l="1"/>
  <c r="AR89" i="13"/>
  <c r="AT89" i="13"/>
  <c r="AS89" i="13"/>
  <c r="AU89" i="13"/>
  <c r="AR168" i="13"/>
  <c r="AT168" i="13"/>
  <c r="AV88" i="13"/>
  <c r="AX169" i="13"/>
  <c r="AV89" i="13" l="1"/>
  <c r="AR169" i="13"/>
  <c r="AT169" i="13"/>
  <c r="AU90" i="13"/>
  <c r="AS90" i="13"/>
  <c r="AR90" i="13"/>
  <c r="AT90" i="13"/>
  <c r="AU165" i="13"/>
  <c r="AS165" i="13"/>
  <c r="AX90" i="13"/>
  <c r="AX170" i="13"/>
  <c r="AR170" i="13" l="1"/>
  <c r="AT170" i="13"/>
  <c r="AX91" i="13"/>
  <c r="AS166" i="13"/>
  <c r="AU166" i="13"/>
  <c r="AV165" i="13"/>
  <c r="AX171" i="13"/>
  <c r="AU91" i="13"/>
  <c r="AS91" i="13"/>
  <c r="AR91" i="13"/>
  <c r="AT91" i="13"/>
  <c r="AV90" i="13"/>
  <c r="AV91" i="13" l="1"/>
  <c r="AX92" i="13"/>
  <c r="AR92" i="13"/>
  <c r="AT92" i="13"/>
  <c r="AS167" i="13"/>
  <c r="AU167" i="13"/>
  <c r="AX172" i="13"/>
  <c r="AU92" i="13"/>
  <c r="AS92" i="13"/>
  <c r="AV166" i="13"/>
  <c r="AT171" i="13"/>
  <c r="AR171" i="13"/>
  <c r="AV167" i="13" l="1"/>
  <c r="AU168" i="13"/>
  <c r="AS168" i="13"/>
  <c r="AT172" i="13"/>
  <c r="AR172" i="13"/>
  <c r="AX93" i="13"/>
  <c r="AR93" i="13"/>
  <c r="AT93" i="13"/>
  <c r="AV92" i="13"/>
  <c r="AX173" i="13"/>
  <c r="AS93" i="13"/>
  <c r="AU93" i="13"/>
  <c r="AU169" i="13" l="1"/>
  <c r="AS169" i="13"/>
  <c r="AV93" i="13"/>
  <c r="AR173" i="13"/>
  <c r="AT173" i="13"/>
  <c r="AX174" i="13"/>
  <c r="AV168" i="13"/>
  <c r="AV169" i="13" l="1"/>
  <c r="AU94" i="13"/>
  <c r="AS94" i="13"/>
  <c r="AT94" i="13"/>
  <c r="AR94" i="13"/>
  <c r="AX94" i="13"/>
  <c r="AX175" i="13"/>
  <c r="AR174" i="13"/>
  <c r="AT174" i="13"/>
  <c r="AU170" i="13"/>
  <c r="AS170" i="13"/>
  <c r="AV170" i="13" l="1"/>
  <c r="AV94" i="13"/>
  <c r="AX95" i="13"/>
  <c r="AU171" i="13"/>
  <c r="AS171" i="13"/>
  <c r="AU95" i="13"/>
  <c r="AS95" i="13"/>
  <c r="AX176" i="13"/>
  <c r="AR95" i="13"/>
  <c r="AT95" i="13"/>
  <c r="AR175" i="13"/>
  <c r="AT175" i="13"/>
  <c r="AV171" i="13" l="1"/>
  <c r="AX177" i="13"/>
  <c r="AU96" i="13"/>
  <c r="AS96" i="13"/>
  <c r="AV95" i="13"/>
  <c r="AT176" i="13"/>
  <c r="AR176" i="13"/>
  <c r="AU172" i="13"/>
  <c r="AS172" i="13"/>
  <c r="AX96" i="13"/>
  <c r="AT96" i="13"/>
  <c r="AR96" i="13"/>
  <c r="AV96" i="13" l="1"/>
  <c r="AV172" i="13"/>
  <c r="AS173" i="13"/>
  <c r="AU173" i="13"/>
  <c r="AR177" i="13"/>
  <c r="AT177" i="13"/>
  <c r="AX178" i="13"/>
  <c r="AV173" i="13" l="1"/>
  <c r="AS174" i="13"/>
  <c r="AU174" i="13"/>
  <c r="AT97" i="13"/>
  <c r="AR97" i="13"/>
  <c r="AX179" i="13"/>
  <c r="AR178" i="13"/>
  <c r="AT178" i="13"/>
  <c r="AS97" i="13"/>
  <c r="AU97" i="13"/>
  <c r="AX97" i="13"/>
  <c r="AR179" i="13" l="1"/>
  <c r="AT179" i="13"/>
  <c r="AX180" i="13"/>
  <c r="AV97" i="13"/>
  <c r="AV174" i="13"/>
  <c r="AU175" i="13"/>
  <c r="AS175" i="13"/>
  <c r="AV175" i="13" l="1"/>
  <c r="AX181" i="13"/>
  <c r="AR180" i="13"/>
  <c r="AT180" i="13"/>
  <c r="AS176" i="13"/>
  <c r="AU176" i="13"/>
  <c r="AS98" i="13" l="1"/>
  <c r="AU98" i="13"/>
  <c r="AR181" i="13"/>
  <c r="AT181" i="13"/>
  <c r="AX98" i="13"/>
  <c r="AX182" i="13"/>
  <c r="AV176" i="13"/>
  <c r="AS177" i="13"/>
  <c r="AU177" i="13"/>
  <c r="AT98" i="13"/>
  <c r="AR98" i="13"/>
  <c r="AU178" i="13" l="1"/>
  <c r="AS178" i="13"/>
  <c r="AX183" i="13"/>
  <c r="AV177" i="13"/>
  <c r="AR182" i="13"/>
  <c r="AT182" i="13"/>
  <c r="AV98" i="13"/>
  <c r="AV178" i="13" l="1"/>
  <c r="AR99" i="13"/>
  <c r="AT99" i="13"/>
  <c r="AT183" i="13"/>
  <c r="AR183" i="13"/>
  <c r="AS179" i="13"/>
  <c r="AU179" i="13"/>
  <c r="AU99" i="13"/>
  <c r="AS99" i="13"/>
  <c r="AX184" i="13"/>
  <c r="AX99" i="13"/>
  <c r="AX185" i="13" l="1"/>
  <c r="AX100" i="13"/>
  <c r="AU100" i="13"/>
  <c r="AS100" i="13"/>
  <c r="AU180" i="13"/>
  <c r="AS180" i="13"/>
  <c r="AT100" i="13"/>
  <c r="AR100" i="13"/>
  <c r="AR184" i="13"/>
  <c r="AT184" i="13"/>
  <c r="AV179" i="13"/>
  <c r="AV99" i="13"/>
  <c r="AV180" i="13" l="1"/>
  <c r="AV100" i="13"/>
  <c r="AX101" i="13"/>
  <c r="AT101" i="13"/>
  <c r="AR101" i="13"/>
  <c r="AU101" i="13"/>
  <c r="AS101" i="13"/>
  <c r="AR185" i="13"/>
  <c r="AT185" i="13"/>
  <c r="AX186" i="13"/>
  <c r="AS181" i="13"/>
  <c r="AU181" i="13"/>
  <c r="AV181" i="13" l="1"/>
  <c r="AT102" i="13"/>
  <c r="AR102" i="13"/>
  <c r="AU182" i="13"/>
  <c r="AS182" i="13"/>
  <c r="AX187" i="13"/>
  <c r="AS102" i="13"/>
  <c r="AU102" i="13"/>
  <c r="AX102" i="13"/>
  <c r="AR186" i="13"/>
  <c r="AT186" i="13"/>
  <c r="AV101" i="13"/>
  <c r="AV102" i="13" l="1"/>
  <c r="AR187" i="13"/>
  <c r="AT187" i="13"/>
  <c r="AV182" i="13"/>
  <c r="AX188" i="13"/>
  <c r="AS183" i="13"/>
  <c r="AU183" i="13"/>
  <c r="AX189" i="13" l="1"/>
  <c r="AS103" i="13"/>
  <c r="AU103" i="13"/>
  <c r="AV183" i="13"/>
  <c r="AR103" i="13"/>
  <c r="AT103" i="13"/>
  <c r="AR188" i="13"/>
  <c r="AT188" i="13"/>
  <c r="AS184" i="13"/>
  <c r="AU184" i="13"/>
  <c r="AX103" i="13"/>
  <c r="AV184" i="13" l="1"/>
  <c r="AV103" i="13"/>
  <c r="AX190" i="13"/>
  <c r="AX104" i="13"/>
  <c r="AR189" i="13"/>
  <c r="AT189" i="13"/>
  <c r="AU104" i="13"/>
  <c r="AS104" i="13"/>
  <c r="AR104" i="13"/>
  <c r="AT104" i="13"/>
  <c r="AS185" i="13"/>
  <c r="AU185" i="13"/>
  <c r="AV104" i="13" l="1"/>
  <c r="AS105" i="13"/>
  <c r="AU105" i="13"/>
  <c r="AU186" i="13"/>
  <c r="AS186" i="13"/>
  <c r="AX191" i="13"/>
  <c r="AR105" i="13"/>
  <c r="AT105" i="13"/>
  <c r="AR190" i="13"/>
  <c r="AT190" i="13"/>
  <c r="AV185" i="13"/>
  <c r="AX105" i="13"/>
  <c r="AV186" i="13" l="1"/>
  <c r="AT106" i="13"/>
  <c r="AR106" i="13"/>
  <c r="AX192" i="13"/>
  <c r="AX106" i="13"/>
  <c r="AS106" i="13"/>
  <c r="AU106" i="13"/>
  <c r="AT191" i="13"/>
  <c r="AR191" i="13"/>
  <c r="AU187" i="13"/>
  <c r="AS187" i="13"/>
  <c r="AV105" i="13"/>
  <c r="AV187" i="13" l="1"/>
  <c r="AV106" i="13"/>
  <c r="AU107" i="13"/>
  <c r="AS107" i="13"/>
  <c r="AT107" i="13"/>
  <c r="AR107" i="13"/>
  <c r="AR192" i="13"/>
  <c r="AT192" i="13"/>
  <c r="AX193" i="13"/>
  <c r="AX107" i="13"/>
  <c r="AU188" i="13"/>
  <c r="AS188" i="13"/>
  <c r="AV188" i="13" l="1"/>
  <c r="AU189" i="13"/>
  <c r="AS189" i="13"/>
  <c r="AU108" i="13"/>
  <c r="AS108" i="13"/>
  <c r="AX108" i="13"/>
  <c r="AR193" i="13"/>
  <c r="AT193" i="13"/>
  <c r="AX194" i="13"/>
  <c r="AT108" i="13"/>
  <c r="AR108" i="13"/>
  <c r="AV107" i="13"/>
  <c r="AS190" i="13" l="1"/>
  <c r="AU190" i="13"/>
  <c r="AX195" i="13"/>
  <c r="AV108" i="13"/>
  <c r="AR194" i="13"/>
  <c r="AT194" i="13"/>
  <c r="AV189" i="13"/>
  <c r="AX109" i="13" l="1"/>
  <c r="AX196" i="13"/>
  <c r="AV190" i="13"/>
  <c r="AS109" i="13"/>
  <c r="AU109" i="13"/>
  <c r="AR195" i="13"/>
  <c r="AT195" i="13"/>
  <c r="AS191" i="13"/>
  <c r="AU191" i="13"/>
  <c r="AT109" i="13"/>
  <c r="AR109" i="13"/>
  <c r="AV191" i="13" l="1"/>
  <c r="AX197" i="13"/>
  <c r="AU192" i="13"/>
  <c r="AS192" i="13"/>
  <c r="AR196" i="13"/>
  <c r="AT196" i="13"/>
  <c r="AV109" i="13"/>
  <c r="AR197" i="13" l="1"/>
  <c r="AT197" i="13"/>
  <c r="AX198" i="13"/>
  <c r="AX110" i="13"/>
  <c r="AU193" i="13"/>
  <c r="AS193" i="13"/>
  <c r="AV192" i="13"/>
  <c r="AS110" i="13"/>
  <c r="AU110" i="13"/>
  <c r="AT110" i="13"/>
  <c r="AR110" i="13"/>
  <c r="AU194" i="13" l="1"/>
  <c r="AS194" i="13"/>
  <c r="AX199" i="13"/>
  <c r="AV110" i="13"/>
  <c r="AT198" i="13"/>
  <c r="AR198" i="13"/>
  <c r="AV193" i="13"/>
  <c r="AV194" i="13" l="1"/>
  <c r="AR199" i="13"/>
  <c r="AT199" i="13"/>
  <c r="AX200" i="13"/>
  <c r="AS195" i="13"/>
  <c r="AU195" i="13"/>
  <c r="AX111" i="13" l="1"/>
  <c r="AR111" i="13"/>
  <c r="AT111" i="13"/>
  <c r="AV195" i="13"/>
  <c r="AX201" i="13"/>
  <c r="AU111" i="13"/>
  <c r="AS111" i="13"/>
  <c r="AS196" i="13"/>
  <c r="AU196" i="13"/>
  <c r="AR200" i="13"/>
  <c r="AT200" i="13"/>
  <c r="AX202" i="13" l="1"/>
  <c r="AX112" i="13"/>
  <c r="AS197" i="13"/>
  <c r="AU197" i="13"/>
  <c r="AR112" i="13"/>
  <c r="AT112" i="13"/>
  <c r="AV196" i="13"/>
  <c r="AV111" i="13"/>
  <c r="AT201" i="13"/>
  <c r="AR201" i="13"/>
  <c r="AU112" i="13"/>
  <c r="AS112" i="13"/>
  <c r="AV197" i="13" l="1"/>
  <c r="AR113" i="13"/>
  <c r="AT113" i="13"/>
  <c r="AV112" i="13"/>
  <c r="AX113" i="13"/>
  <c r="AX203" i="13"/>
  <c r="AS198" i="13"/>
  <c r="AU198" i="13"/>
  <c r="AR202" i="13"/>
  <c r="AT202" i="13"/>
  <c r="AS113" i="13"/>
  <c r="AU113" i="13"/>
  <c r="AX204" i="13" l="1"/>
  <c r="AV113" i="13"/>
  <c r="AS199" i="13"/>
  <c r="AU199" i="13"/>
  <c r="AR203" i="13"/>
  <c r="AT203" i="13"/>
  <c r="AV198" i="13"/>
  <c r="AV199" i="13" l="1"/>
  <c r="AX205" i="13"/>
  <c r="AT114" i="13"/>
  <c r="AR114" i="13"/>
  <c r="AU200" i="13"/>
  <c r="AS200" i="13"/>
  <c r="AS114" i="13"/>
  <c r="AU114" i="13"/>
  <c r="AX114" i="13"/>
  <c r="AT204" i="13"/>
  <c r="AR204" i="13"/>
  <c r="AX206" i="13" l="1"/>
  <c r="AV114" i="13"/>
  <c r="AS115" i="13"/>
  <c r="AU115" i="13"/>
  <c r="AU201" i="13"/>
  <c r="AS201" i="13"/>
  <c r="AX115" i="13"/>
  <c r="AV200" i="13"/>
  <c r="AR205" i="13"/>
  <c r="AT205" i="13"/>
  <c r="AT115" i="13"/>
  <c r="AR115" i="13"/>
  <c r="AX207" i="13" l="1"/>
  <c r="AR206" i="13"/>
  <c r="AT206" i="13"/>
  <c r="AX116" i="13"/>
  <c r="AS116" i="13"/>
  <c r="AU116" i="13"/>
  <c r="AV201" i="13"/>
  <c r="AS202" i="13"/>
  <c r="AU202" i="13"/>
  <c r="AT116" i="13"/>
  <c r="AR116" i="13"/>
  <c r="AV115" i="13"/>
  <c r="AV116" i="13" l="1"/>
  <c r="AT117" i="13"/>
  <c r="AR117" i="13"/>
  <c r="AX208" i="13"/>
  <c r="AR207" i="13"/>
  <c r="AT207" i="13"/>
  <c r="AV202" i="13"/>
  <c r="AX117" i="13"/>
  <c r="AU117" i="13"/>
  <c r="AS117" i="13"/>
  <c r="AS203" i="13"/>
  <c r="AU203" i="13"/>
  <c r="AT118" i="13" l="1"/>
  <c r="AR118" i="13"/>
  <c r="AR208" i="13"/>
  <c r="AT208" i="13"/>
  <c r="AV203" i="13"/>
  <c r="AV117" i="13"/>
  <c r="AX118" i="13"/>
  <c r="AS204" i="13"/>
  <c r="AU204" i="13"/>
  <c r="AX209" i="13"/>
  <c r="AS118" i="13"/>
  <c r="AU118" i="13"/>
  <c r="AV204" i="13" l="1"/>
  <c r="AR209" i="13"/>
  <c r="AT209" i="13"/>
  <c r="AS205" i="13"/>
  <c r="AU205" i="13"/>
  <c r="AX119" i="13"/>
  <c r="AX210" i="13"/>
  <c r="AR119" i="13"/>
  <c r="AT119" i="13"/>
  <c r="AS119" i="13"/>
  <c r="AU119" i="13"/>
  <c r="AV118" i="13"/>
  <c r="AR210" i="13" l="1"/>
  <c r="AT210" i="13"/>
  <c r="AX211" i="13"/>
  <c r="AV119" i="13"/>
  <c r="AS206" i="13"/>
  <c r="AU206" i="13"/>
  <c r="AV205" i="13"/>
  <c r="AV206" i="13" l="1"/>
  <c r="AS207" i="13"/>
  <c r="AU207" i="13"/>
  <c r="AX212" i="13"/>
  <c r="AR120" i="13"/>
  <c r="AT120" i="13"/>
  <c r="AS120" i="13"/>
  <c r="AU120" i="13"/>
  <c r="AX120" i="13"/>
  <c r="AR211" i="13"/>
  <c r="AT211" i="13"/>
  <c r="AV120" i="13" l="1"/>
  <c r="AS208" i="13"/>
  <c r="AU208" i="13"/>
  <c r="AT212" i="13"/>
  <c r="AR212" i="13"/>
  <c r="AX213" i="13"/>
  <c r="AV207" i="13"/>
  <c r="AV208" i="13" l="1"/>
  <c r="AU121" i="13"/>
  <c r="AS121" i="13"/>
  <c r="AR213" i="13"/>
  <c r="AT213" i="13"/>
  <c r="AU209" i="13"/>
  <c r="AS209" i="13"/>
  <c r="AR121" i="13"/>
  <c r="AT121" i="13"/>
  <c r="AX121" i="13"/>
  <c r="AX214" i="13"/>
  <c r="AV209" i="13" l="1"/>
  <c r="AX215" i="13"/>
  <c r="AS210" i="13"/>
  <c r="AU210" i="13"/>
  <c r="AR214" i="13"/>
  <c r="AT214" i="13"/>
  <c r="AV121" i="13"/>
  <c r="AV210" i="13" l="1"/>
  <c r="AX216" i="13"/>
  <c r="AR122" i="13"/>
  <c r="AT122" i="13"/>
  <c r="AX122" i="13"/>
  <c r="AU211" i="13"/>
  <c r="AS211" i="13"/>
  <c r="AU122" i="13"/>
  <c r="AS122" i="13"/>
  <c r="AT215" i="13"/>
  <c r="AR215" i="13"/>
  <c r="AV122" i="13" l="1"/>
  <c r="AU212" i="13"/>
  <c r="AS212" i="13"/>
  <c r="AT216" i="13"/>
  <c r="AR216" i="13"/>
  <c r="AV211" i="13"/>
  <c r="AX217" i="13"/>
  <c r="AV212" i="13" l="1"/>
  <c r="AR217" i="13"/>
  <c r="AT217" i="13"/>
  <c r="AX218" i="13"/>
  <c r="AX123" i="13"/>
  <c r="AR123" i="13"/>
  <c r="AT123" i="13"/>
  <c r="AU213" i="13"/>
  <c r="AS213" i="13"/>
  <c r="AU123" i="13"/>
  <c r="AS123" i="13"/>
  <c r="AV213" i="13" l="1"/>
  <c r="AX219" i="13"/>
  <c r="AT218" i="13"/>
  <c r="AR218" i="13"/>
  <c r="AR124" i="13"/>
  <c r="AT124" i="13"/>
  <c r="AU214" i="13"/>
  <c r="AS214" i="13"/>
  <c r="AX124" i="13"/>
  <c r="AU124" i="13"/>
  <c r="AS124" i="13"/>
  <c r="AV123" i="13"/>
  <c r="AV124" i="13" l="1"/>
  <c r="AT219" i="13"/>
  <c r="AR219" i="13"/>
  <c r="AX220" i="13"/>
  <c r="AV214" i="13"/>
  <c r="AS215" i="13"/>
  <c r="AU215" i="13"/>
  <c r="AV215" i="13" l="1"/>
  <c r="AS125" i="13"/>
  <c r="AU125" i="13"/>
  <c r="AT125" i="13"/>
  <c r="AR125" i="13"/>
  <c r="AX125" i="13"/>
  <c r="AT220" i="13"/>
  <c r="AR220" i="13"/>
  <c r="AU216" i="13"/>
  <c r="AS216" i="13"/>
  <c r="AT126" i="13" l="1"/>
  <c r="AR126" i="13"/>
  <c r="AX222" i="13"/>
  <c r="AV216" i="13"/>
  <c r="AS126" i="13"/>
  <c r="AU126" i="13"/>
  <c r="AX126" i="13"/>
  <c r="AS217" i="13"/>
  <c r="AU217" i="13"/>
  <c r="AV125" i="13"/>
  <c r="AV217" i="13" l="1"/>
  <c r="AX223" i="13"/>
  <c r="AV126" i="13"/>
  <c r="AS218" i="13"/>
  <c r="AU218" i="13"/>
  <c r="AS127" i="13"/>
  <c r="AU127" i="13"/>
  <c r="AX127" i="13"/>
  <c r="AR127" i="13"/>
  <c r="AT127" i="13"/>
  <c r="AR222" i="13"/>
  <c r="AT222" i="13"/>
  <c r="AV218" i="13" l="1"/>
  <c r="AU219" i="13"/>
  <c r="AS219" i="13"/>
  <c r="AX128" i="13"/>
  <c r="AR128" i="13"/>
  <c r="AT128" i="13"/>
  <c r="AX224" i="13"/>
  <c r="AT223" i="13"/>
  <c r="AR223" i="13"/>
  <c r="AU128" i="13"/>
  <c r="AS128" i="13"/>
  <c r="AV127" i="13"/>
  <c r="AV128" i="13" l="1"/>
  <c r="AX129" i="13"/>
  <c r="AT129" i="13"/>
  <c r="AR129" i="13"/>
  <c r="AX225" i="13"/>
  <c r="AV219" i="13"/>
  <c r="AR224" i="13"/>
  <c r="AT224" i="13"/>
  <c r="AU220" i="13"/>
  <c r="AS220" i="13"/>
  <c r="AU129" i="13"/>
  <c r="AS129" i="13"/>
  <c r="AT225" i="13" l="1"/>
  <c r="AR225" i="13"/>
  <c r="AV220" i="13"/>
  <c r="AV129" i="13"/>
  <c r="AX226" i="13"/>
  <c r="AR226" i="13" l="1"/>
  <c r="AT226" i="13"/>
  <c r="AR130" i="13"/>
  <c r="AT130" i="13"/>
  <c r="AX130" i="13"/>
  <c r="AU222" i="13"/>
  <c r="AS222" i="13"/>
  <c r="AX227" i="13"/>
  <c r="AS130" i="13"/>
  <c r="AU130" i="13"/>
  <c r="AT227" i="13" l="1"/>
  <c r="AR227" i="13"/>
  <c r="AV222" i="13"/>
  <c r="AU131" i="13"/>
  <c r="AS131" i="13"/>
  <c r="AT131" i="13"/>
  <c r="AR131" i="13"/>
  <c r="AX228" i="13"/>
  <c r="AX131" i="13"/>
  <c r="AU223" i="13"/>
  <c r="AS223" i="13"/>
  <c r="AV130" i="13"/>
  <c r="AX229" i="13" l="1"/>
  <c r="AT132" i="13"/>
  <c r="AR132" i="13"/>
  <c r="AS132" i="13"/>
  <c r="AU132" i="13"/>
  <c r="AR228" i="13"/>
  <c r="AT228" i="13"/>
  <c r="AX132" i="13"/>
  <c r="AV223" i="13"/>
  <c r="AS224" i="13"/>
  <c r="AU224" i="13"/>
  <c r="AV131" i="13"/>
  <c r="AS225" i="13" l="1"/>
  <c r="AU225" i="13"/>
  <c r="AX230" i="13"/>
  <c r="AT229" i="13"/>
  <c r="AR229" i="13"/>
  <c r="AV224" i="13"/>
  <c r="AV132" i="13"/>
  <c r="AV225" i="13" l="1"/>
  <c r="AR133" i="13"/>
  <c r="AT133" i="13"/>
  <c r="AS226" i="13"/>
  <c r="AU226" i="13"/>
  <c r="AR230" i="13"/>
  <c r="AT230" i="13"/>
  <c r="AS133" i="13"/>
  <c r="AU133" i="13"/>
  <c r="AX231" i="13"/>
  <c r="AX133" i="13"/>
  <c r="AV226" i="13" l="1"/>
  <c r="AT231" i="13"/>
  <c r="AR231" i="13"/>
  <c r="AS227" i="13"/>
  <c r="AU227" i="13"/>
  <c r="AV133" i="13"/>
  <c r="AV227" i="13" l="1"/>
  <c r="AS228" i="13"/>
  <c r="AU228" i="13"/>
  <c r="AR134" i="13"/>
  <c r="AT134" i="13"/>
  <c r="AX134" i="13"/>
  <c r="AR232" i="13"/>
  <c r="AT232" i="13"/>
  <c r="AS134" i="13"/>
  <c r="AU134" i="13"/>
  <c r="AV134" i="13" l="1"/>
  <c r="AU229" i="13"/>
  <c r="AS229" i="13"/>
  <c r="AV228" i="13"/>
  <c r="AV229" i="13" l="1"/>
  <c r="AR135" i="13"/>
  <c r="AT135" i="13"/>
  <c r="AX135" i="13"/>
  <c r="AU135" i="13"/>
  <c r="AS135" i="13"/>
  <c r="AU230" i="13"/>
  <c r="AS230" i="13"/>
  <c r="AV230" i="13" l="1"/>
  <c r="AT136" i="13"/>
  <c r="AR136" i="13"/>
  <c r="AS136" i="13"/>
  <c r="AU136" i="13"/>
  <c r="AV135" i="13"/>
  <c r="AX136" i="13"/>
  <c r="AS231" i="13"/>
  <c r="AU231" i="13"/>
  <c r="AV136" i="13" l="1"/>
  <c r="AV231" i="13"/>
  <c r="AU232" i="13"/>
  <c r="AS232" i="13"/>
  <c r="AR137" i="13"/>
  <c r="AT137" i="13"/>
  <c r="AU137" i="13"/>
  <c r="AS137" i="13"/>
  <c r="AX137" i="13"/>
  <c r="AV137" i="13" l="1"/>
  <c r="AV232" i="13"/>
  <c r="AS138" i="13" l="1"/>
  <c r="AU138" i="13"/>
  <c r="AX138" i="13"/>
  <c r="AR138" i="13"/>
  <c r="AT138" i="13"/>
  <c r="AT139" i="13" l="1"/>
  <c r="AR139" i="13"/>
  <c r="AV138" i="13"/>
  <c r="AX139" i="13"/>
  <c r="AU139" i="13"/>
  <c r="AS139" i="13"/>
  <c r="AV139" i="13" l="1"/>
  <c r="AS140" i="13" l="1"/>
  <c r="AU140" i="13"/>
  <c r="AX140" i="13"/>
  <c r="AT140" i="13"/>
  <c r="AR140" i="13"/>
  <c r="AR141" i="13" l="1"/>
  <c r="AT141" i="13"/>
  <c r="AS141" i="13"/>
  <c r="AU141" i="13"/>
  <c r="AX141" i="13"/>
  <c r="AV140" i="13"/>
  <c r="AS142" i="13" l="1"/>
  <c r="AU142" i="13"/>
  <c r="AR142" i="13"/>
  <c r="AT142" i="13"/>
  <c r="AX142" i="13"/>
  <c r="AV141" i="13"/>
  <c r="AV142" i="13" l="1"/>
  <c r="AX143" i="13" l="1"/>
  <c r="AT143" i="13"/>
  <c r="AR143" i="13"/>
  <c r="AS143" i="13"/>
  <c r="AU143" i="13"/>
  <c r="AT144" i="13" l="1"/>
  <c r="AR144" i="13"/>
  <c r="AV143" i="13"/>
  <c r="AU144" i="13"/>
  <c r="AS144" i="13"/>
  <c r="AX144" i="13"/>
  <c r="AV144" i="13" l="1"/>
  <c r="AR145" i="13" l="1"/>
  <c r="AT145" i="13"/>
  <c r="AX145" i="13"/>
  <c r="AU145" i="13"/>
  <c r="AS145" i="13"/>
  <c r="AV145" i="13" l="1"/>
  <c r="AX146" i="13" l="1"/>
  <c r="AR146" i="13"/>
  <c r="AT146" i="13"/>
  <c r="AS146" i="13"/>
  <c r="AU146" i="13"/>
  <c r="AV146" i="13" l="1"/>
  <c r="AX147" i="13" l="1"/>
  <c r="AR147" i="13"/>
  <c r="AT147" i="13"/>
  <c r="AU147" i="13"/>
  <c r="AS147" i="13"/>
  <c r="AX148" i="13" l="1"/>
  <c r="AU148" i="13"/>
  <c r="AS148" i="13"/>
  <c r="AV147" i="13"/>
  <c r="AR148" i="13"/>
  <c r="AT148" i="13"/>
  <c r="AT149" i="13" l="1"/>
  <c r="AR149" i="13"/>
  <c r="AX149" i="13"/>
  <c r="AV148" i="13"/>
  <c r="AU149" i="13"/>
  <c r="AS149" i="13"/>
  <c r="AX150" i="13" l="1"/>
  <c r="AR150" i="13"/>
  <c r="AT150" i="13"/>
  <c r="AV149" i="13"/>
  <c r="AU150" i="13"/>
  <c r="AS150" i="13"/>
  <c r="AV150" i="13" l="1"/>
  <c r="AX151" i="13" l="1"/>
  <c r="AS151" i="13"/>
  <c r="AU151" i="13"/>
  <c r="AR151" i="13"/>
  <c r="AT151" i="13"/>
  <c r="AV151" i="13" l="1"/>
  <c r="AU152" i="13" l="1"/>
  <c r="AS152" i="13"/>
  <c r="AX152" i="13"/>
  <c r="AR152" i="13"/>
  <c r="AT152" i="13"/>
  <c r="AV152" i="13" l="1"/>
  <c r="AR153" i="13" l="1"/>
  <c r="AT153" i="13"/>
  <c r="AS153" i="13"/>
  <c r="AU153" i="13"/>
  <c r="AX153" i="13"/>
  <c r="AX154" i="13" l="1"/>
  <c r="AU154" i="13"/>
  <c r="AS154" i="13"/>
  <c r="AT154" i="13"/>
  <c r="AR154" i="13"/>
  <c r="AV153" i="13"/>
  <c r="AX155" i="13" l="1"/>
  <c r="AS155" i="13"/>
  <c r="AU155" i="13"/>
  <c r="AR155" i="13"/>
  <c r="AT155" i="13"/>
  <c r="AV154" i="13"/>
  <c r="AV155" i="13" l="1"/>
  <c r="AX156" i="13"/>
  <c r="AT156" i="13"/>
  <c r="AR156" i="13"/>
  <c r="AU156" i="13"/>
  <c r="AS156" i="13"/>
  <c r="AV156" i="13" l="1"/>
  <c r="AX157" i="13" l="1"/>
  <c r="AS157" i="13"/>
  <c r="AU157" i="13"/>
  <c r="AT157" i="13"/>
  <c r="AR157" i="13"/>
  <c r="AV157" i="13" l="1"/>
  <c r="AX158" i="13" l="1"/>
  <c r="AT158" i="13"/>
  <c r="AR158" i="13"/>
  <c r="AS158" i="13"/>
  <c r="AU158" i="13"/>
  <c r="AV158" i="13" l="1"/>
  <c r="AS159" i="13" l="1"/>
  <c r="AU159" i="13"/>
  <c r="AX159" i="13"/>
  <c r="AR159" i="13"/>
  <c r="AT159" i="13"/>
  <c r="AX160" i="13" l="1"/>
  <c r="AT160" i="13"/>
  <c r="AR160" i="13"/>
  <c r="AS160" i="13"/>
  <c r="AU160" i="13"/>
  <c r="AV159" i="13"/>
  <c r="AV160" i="13" l="1"/>
  <c r="AX161" i="13" l="1"/>
  <c r="AU161" i="13"/>
  <c r="AS161" i="13"/>
  <c r="AT161" i="13"/>
  <c r="AR161" i="13"/>
  <c r="AV161" i="13" l="1"/>
  <c r="AS162" i="13" l="1"/>
  <c r="AU162" i="13"/>
  <c r="AR162" i="13"/>
  <c r="AT162" i="13"/>
  <c r="AX162" i="13"/>
  <c r="AV162" i="13" l="1"/>
  <c r="AX163" i="13" l="1"/>
  <c r="AS163" i="13"/>
  <c r="AU163" i="13"/>
  <c r="AT163" i="13"/>
  <c r="AR163" i="13"/>
  <c r="AV163" i="13" l="1"/>
  <c r="AS164" i="13" l="1"/>
  <c r="AU164" i="13"/>
  <c r="AX164" i="13"/>
  <c r="AT164" i="13"/>
  <c r="AR164" i="13"/>
  <c r="AV164" i="13" l="1"/>
  <c r="AX221" i="13" l="1"/>
  <c r="AS221" i="13" l="1"/>
  <c r="AU221" i="13"/>
  <c r="AT221" i="13" l="1"/>
  <c r="AR221" i="13"/>
  <c r="AV221" i="13" l="1"/>
  <c r="AS241" i="13"/>
  <c r="AU241" i="13"/>
  <c r="AX237" i="13"/>
  <c r="AX255" i="13"/>
  <c r="AT246" i="13"/>
  <c r="AR246" i="13"/>
  <c r="AT255" i="13"/>
  <c r="AR255" i="13"/>
  <c r="AX247" i="13"/>
  <c r="AT251" i="13"/>
  <c r="AR251" i="13"/>
  <c r="AR233" i="13"/>
  <c r="AT233" i="13"/>
  <c r="AX248" i="13"/>
  <c r="AX256" i="13"/>
  <c r="AU239" i="13"/>
  <c r="AS239" i="13"/>
  <c r="AX238" i="13"/>
  <c r="AR236" i="13"/>
  <c r="AT236" i="13"/>
  <c r="AT239" i="13"/>
  <c r="AR239" i="13"/>
  <c r="AR254" i="13"/>
  <c r="AT254" i="13"/>
  <c r="AS246" i="13"/>
  <c r="AU246" i="13"/>
  <c r="AX242" i="13"/>
  <c r="AX243" i="13"/>
  <c r="AR257" i="13"/>
  <c r="AT257" i="13"/>
  <c r="AT245" i="13"/>
  <c r="AR245" i="13"/>
  <c r="AU254" i="13"/>
  <c r="AS254" i="13"/>
  <c r="AR242" i="13"/>
  <c r="AT242" i="13"/>
  <c r="AX258" i="13"/>
  <c r="AR259" i="13"/>
  <c r="AT259" i="13"/>
  <c r="AS258" i="13"/>
  <c r="AU258" i="13"/>
  <c r="AX250" i="13"/>
  <c r="AX254" i="13"/>
  <c r="AR235" i="13"/>
  <c r="AT235" i="13"/>
  <c r="AU248" i="13"/>
  <c r="AS248" i="13"/>
  <c r="AU233" i="13"/>
  <c r="AS233" i="13"/>
  <c r="AS255" i="13"/>
  <c r="AU255" i="13"/>
  <c r="AX234" i="13"/>
  <c r="AS240" i="13"/>
  <c r="AU240" i="13"/>
  <c r="AU260" i="13"/>
  <c r="AS260" i="13"/>
  <c r="AX235" i="13"/>
  <c r="AT258" i="13"/>
  <c r="AR258" i="13"/>
  <c r="AR250" i="13"/>
  <c r="AT250" i="13"/>
  <c r="AR240" i="13"/>
  <c r="AT240" i="13"/>
  <c r="AX249" i="13"/>
  <c r="AR260" i="13"/>
  <c r="AT260" i="13"/>
  <c r="AR237" i="13"/>
  <c r="AT237" i="13"/>
  <c r="AX244" i="13"/>
  <c r="AX252" i="13"/>
  <c r="AT248" i="13"/>
  <c r="AR248" i="13"/>
  <c r="AS237" i="13"/>
  <c r="AU237" i="13"/>
  <c r="AX240" i="13"/>
  <c r="AR241" i="13"/>
  <c r="AT241" i="13"/>
  <c r="AR244" i="13"/>
  <c r="AT244" i="13"/>
  <c r="AX236" i="13"/>
  <c r="AS235" i="13"/>
  <c r="AU235" i="13"/>
  <c r="AU256" i="13"/>
  <c r="AS256" i="13"/>
  <c r="AT252" i="13"/>
  <c r="AR252" i="13"/>
  <c r="AR253" i="13"/>
  <c r="AT253" i="13"/>
  <c r="AX260" i="13"/>
  <c r="AU244" i="13"/>
  <c r="AS244" i="13"/>
  <c r="AU242" i="13"/>
  <c r="AS242" i="13"/>
  <c r="AX239" i="13"/>
  <c r="AU243" i="13"/>
  <c r="AS243" i="13"/>
  <c r="AU250" i="13"/>
  <c r="AS250" i="13"/>
  <c r="AX246" i="13"/>
  <c r="AU251" i="13"/>
  <c r="AS251" i="13"/>
  <c r="AS252" i="13"/>
  <c r="AU252" i="13"/>
  <c r="AX253" i="13"/>
  <c r="AU236" i="13"/>
  <c r="AS236" i="13"/>
  <c r="AR249" i="13"/>
  <c r="AT249" i="13"/>
  <c r="AU257" i="13"/>
  <c r="AS257" i="13"/>
  <c r="AX241" i="13"/>
  <c r="AU249" i="13"/>
  <c r="AS249" i="13"/>
  <c r="AU245" i="13"/>
  <c r="AS245" i="13"/>
  <c r="AS234" i="13"/>
  <c r="AU234" i="13"/>
  <c r="AS247" i="13"/>
  <c r="AU247" i="13"/>
  <c r="AR247" i="13"/>
  <c r="AT247" i="13"/>
  <c r="AR238" i="13"/>
  <c r="AT238" i="13"/>
  <c r="AT243" i="13"/>
  <c r="AR243" i="13"/>
  <c r="AS253" i="13"/>
  <c r="AU253" i="13"/>
  <c r="AX232" i="13"/>
  <c r="AX257" i="13"/>
  <c r="AX259" i="13"/>
  <c r="AU238" i="13"/>
  <c r="AS238" i="13"/>
  <c r="AU259" i="13"/>
  <c r="AS259" i="13"/>
  <c r="AX245" i="13"/>
  <c r="AR256" i="13"/>
  <c r="AT256" i="13"/>
  <c r="AX251" i="13"/>
  <c r="AX233" i="13"/>
  <c r="AT234" i="13"/>
  <c r="AR234" i="13"/>
  <c r="AV240" i="13" l="1"/>
  <c r="AV256" i="13"/>
  <c r="AV234" i="13"/>
  <c r="AV243" i="13"/>
  <c r="AV239" i="13"/>
  <c r="AV254" i="13"/>
  <c r="AV238" i="13"/>
  <c r="AV247" i="13"/>
  <c r="AV249" i="13"/>
  <c r="AV253" i="13"/>
  <c r="AV241" i="13"/>
  <c r="AV245" i="13"/>
  <c r="AV236" i="13"/>
  <c r="AV259" i="13"/>
  <c r="AV242" i="13"/>
  <c r="AV257" i="13"/>
  <c r="AV233" i="13"/>
  <c r="AV251" i="13"/>
  <c r="AV246" i="13"/>
  <c r="AV252" i="13"/>
  <c r="AV244" i="13"/>
  <c r="AV248" i="13"/>
  <c r="AV237" i="13"/>
  <c r="AV260" i="13"/>
  <c r="AV250" i="13"/>
  <c r="AV258" i="13"/>
  <c r="AV235" i="13"/>
  <c r="AV255" i="13"/>
</calcChain>
</file>

<file path=xl/sharedStrings.xml><?xml version="1.0" encoding="utf-8"?>
<sst xmlns="http://schemas.openxmlformats.org/spreadsheetml/2006/main" count="280" uniqueCount="114">
  <si>
    <t>ELEC</t>
  </si>
  <si>
    <t>NG</t>
  </si>
  <si>
    <t>COB N-S</t>
  </si>
  <si>
    <t>PV</t>
  </si>
  <si>
    <t>MID-C</t>
  </si>
  <si>
    <t>NP15</t>
  </si>
  <si>
    <t>SP15</t>
  </si>
  <si>
    <t>ROCKOPAL</t>
  </si>
  <si>
    <t>HENRYHUB</t>
  </si>
  <si>
    <t>4C</t>
  </si>
  <si>
    <t>STANFLD5</t>
  </si>
  <si>
    <t>MONA</t>
  </si>
  <si>
    <t>MALINGAS</t>
  </si>
  <si>
    <t>MEAD 230</t>
  </si>
  <si>
    <t>GADSBY</t>
  </si>
  <si>
    <t>SANJUAN</t>
  </si>
  <si>
    <t>SOCALBOR</t>
  </si>
  <si>
    <t>AECO</t>
  </si>
  <si>
    <t>SUMAS5</t>
  </si>
  <si>
    <t>COB</t>
  </si>
  <si>
    <t>Palo Verde</t>
  </si>
  <si>
    <t>Mid-Columbia</t>
  </si>
  <si>
    <t>NP 15</t>
  </si>
  <si>
    <t>SP 15</t>
  </si>
  <si>
    <t>Opal Gas</t>
  </si>
  <si>
    <t>Four Corners</t>
  </si>
  <si>
    <t>Stanfield Gas</t>
  </si>
  <si>
    <t>Henry Hub Gas</t>
  </si>
  <si>
    <t>Mona</t>
  </si>
  <si>
    <t>Malin Gas</t>
  </si>
  <si>
    <t>MEAD</t>
  </si>
  <si>
    <t>SUMAS</t>
  </si>
  <si>
    <t>Forward Prices</t>
  </si>
  <si>
    <t>Fwd Price</t>
  </si>
  <si>
    <t>Start</t>
  </si>
  <si>
    <t>End</t>
  </si>
  <si>
    <t>HLH</t>
  </si>
  <si>
    <t>LLH</t>
  </si>
  <si>
    <t>Flat</t>
  </si>
  <si>
    <t>POD:</t>
  </si>
  <si>
    <t>Commodity:</t>
  </si>
  <si>
    <t>Data Type:</t>
  </si>
  <si>
    <t>Peak Type:</t>
  </si>
  <si>
    <t>CURRCRK</t>
  </si>
  <si>
    <t>LAKESIDE</t>
  </si>
  <si>
    <t>Currant Creek</t>
  </si>
  <si>
    <t>Lakeside</t>
  </si>
  <si>
    <t>Z_CHEBRN</t>
  </si>
  <si>
    <t>Endur</t>
  </si>
  <si>
    <t>NOB</t>
  </si>
  <si>
    <t>Hermiston</t>
  </si>
  <si>
    <t>Fuel Reimbursement</t>
  </si>
  <si>
    <t>Transport Charge</t>
  </si>
  <si>
    <t>Business Tax</t>
  </si>
  <si>
    <t>Consumption Tax Multiplier</t>
  </si>
  <si>
    <t>OR E</t>
  </si>
  <si>
    <t>OR W</t>
  </si>
  <si>
    <t>WA E</t>
  </si>
  <si>
    <t>WA W</t>
  </si>
  <si>
    <t>West</t>
  </si>
  <si>
    <t>East</t>
  </si>
  <si>
    <t>MidC</t>
  </si>
  <si>
    <t xml:space="preserve">COB </t>
  </si>
  <si>
    <t>Off PV</t>
  </si>
  <si>
    <t>Off COB</t>
  </si>
  <si>
    <t>Mona HLH</t>
  </si>
  <si>
    <t>Mona LLH</t>
  </si>
  <si>
    <t>4C HLH</t>
  </si>
  <si>
    <t>4C LLH</t>
  </si>
  <si>
    <t>Mead HLH</t>
  </si>
  <si>
    <t>Mead LLH</t>
  </si>
  <si>
    <t>NOB HLH</t>
  </si>
  <si>
    <t>NOB LLH</t>
  </si>
  <si>
    <t>Mead</t>
  </si>
  <si>
    <t>Opal</t>
  </si>
  <si>
    <t>Sumas</t>
  </si>
  <si>
    <t>Stanfield</t>
  </si>
  <si>
    <t>Hermiston/Stanfield</t>
  </si>
  <si>
    <t>Fuel and L&amp;U (%)</t>
  </si>
  <si>
    <t>Bridger</t>
  </si>
  <si>
    <t>Wyodak</t>
  </si>
  <si>
    <t>Cholla</t>
  </si>
  <si>
    <t>Flat Pricing</t>
  </si>
  <si>
    <t>Electricity Differentials</t>
  </si>
  <si>
    <t>Gas Percentage Differentials</t>
  </si>
  <si>
    <t>Average annual $ / MMBtu:</t>
  </si>
  <si>
    <t>Monthly $ / MMBtu:</t>
  </si>
  <si>
    <t>Hunter / Huntington</t>
  </si>
  <si>
    <t>Johnston</t>
  </si>
  <si>
    <t>Location Basis to Base Price Curve</t>
  </si>
  <si>
    <t>Total Variable Charges ($/MMBtu)</t>
  </si>
  <si>
    <t>Cheyenne</t>
  </si>
  <si>
    <t>IRP 2015 "Greenfield"</t>
  </si>
  <si>
    <t>Pipeline</t>
  </si>
  <si>
    <t>Williams / Northwest Pipeline</t>
  </si>
  <si>
    <t>Gas Transmission Northwest</t>
  </si>
  <si>
    <t>Questar North</t>
  </si>
  <si>
    <t>Tallgrass, FKA Kinder Morgan Interstate</t>
  </si>
  <si>
    <t>Questar Overthrust Wamsutter</t>
  </si>
  <si>
    <t>Ruby Pipeline</t>
  </si>
  <si>
    <t>IRP 2015 "Brownfield" Conversion</t>
  </si>
  <si>
    <t>Kinder Morgan / El Paso</t>
  </si>
  <si>
    <t>Questar South</t>
  </si>
  <si>
    <t>WBI Energy</t>
  </si>
  <si>
    <t>Resource Location</t>
  </si>
  <si>
    <t>Pacific NW</t>
  </si>
  <si>
    <t>Southern Oregon/ California</t>
  </si>
  <si>
    <t>Utah</t>
  </si>
  <si>
    <t>WY-NE</t>
  </si>
  <si>
    <t>WY-SW</t>
  </si>
  <si>
    <t>Goshen, ID</t>
  </si>
  <si>
    <t>Naughton</t>
  </si>
  <si>
    <t>High CO2, 111(d), Dynamic Base Gas</t>
  </si>
  <si>
    <t>From September 2014 OFPC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</si>
</sst>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00_);_(&quot;$&quot;* \(#,##0.000\);_(&quot;$&quot;* &quot;-&quot;??_);_(@_)"/>
    <numFmt numFmtId="166" formatCode="mmm\ yyyy&quot;   &quot;"/>
    <numFmt numFmtId="167" formatCode="#,##0.0_);\(#,##0.0\);\-\ ;"/>
    <numFmt numFmtId="168" formatCode="0.0000"/>
    <numFmt numFmtId="169" formatCode="_-* ###0_-;\(###0\);_-* &quot;–&quot;_-;_-@_-"/>
    <numFmt numFmtId="170" formatCode="_-* #,###_-;\(#,###\);_-* &quot;–&quot;_-;_-@_-"/>
    <numFmt numFmtId="171" formatCode="_-\ #,##0.0_-;\(#,##0.0\);_-* &quot;–&quot;_-;_-@_-"/>
    <numFmt numFmtId="172" formatCode="0.0"/>
    <numFmt numFmtId="173" formatCode="0.000_)"/>
    <numFmt numFmtId="174" formatCode="_-* #,##0.00_-;\-* #,##0.00_-;_-* &quot;-&quot;??_-;_-@_-"/>
    <numFmt numFmtId="175" formatCode="#,##0.0"/>
    <numFmt numFmtId="176" formatCode="m/d/yy\ h:mm"/>
    <numFmt numFmtId="177" formatCode="mmm\-yyyy"/>
    <numFmt numFmtId="178" formatCode="0.00_)"/>
    <numFmt numFmtId="179" formatCode="#,##0_);\-#,##0_);\-_)"/>
    <numFmt numFmtId="180" formatCode="#,##0.00_);\-#,##0.00_);\-_)"/>
    <numFmt numFmtId="181" formatCode="0.00\ ;\-0.00\ ;&quot;- &quot;"/>
    <numFmt numFmtId="182" formatCode="#,##0.0_);\-#,##0.0_);\-_)"/>
    <numFmt numFmtId="183" formatCode="mmm\ dd\,\ yyyy"/>
    <numFmt numFmtId="184" formatCode="yyyy"/>
    <numFmt numFmtId="185" formatCode="0.00\ "/>
    <numFmt numFmtId="186" formatCode="0.000%"/>
    <numFmt numFmtId="187" formatCode="0.0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color indexed="18"/>
      <name val="Helv"/>
    </font>
    <font>
      <sz val="12"/>
      <name val="Times New Roman"/>
      <family val="1"/>
    </font>
    <font>
      <b/>
      <sz val="12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b/>
      <i/>
      <sz val="16"/>
      <name val="Helv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7">
    <xf numFmtId="0" fontId="0" fillId="2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>
      <protection locked="0"/>
    </xf>
    <xf numFmtId="167" fontId="8" fillId="0" borderId="0" applyFont="0" applyFill="0" applyBorder="0" applyProtection="0"/>
    <xf numFmtId="9" fontId="2" fillId="0" borderId="0" applyFont="0" applyFill="0" applyBorder="0" applyAlignment="0" applyProtection="0"/>
    <xf numFmtId="0" fontId="2" fillId="0" borderId="0"/>
    <xf numFmtId="1" fontId="10" fillId="4" borderId="1" applyNumberFormat="0" applyBorder="0" applyAlignment="0">
      <alignment horizontal="center" vertical="top" wrapText="1"/>
      <protection hidden="1"/>
    </xf>
    <xf numFmtId="0" fontId="3" fillId="0" borderId="0">
      <alignment vertical="center"/>
    </xf>
    <xf numFmtId="0" fontId="11" fillId="0" borderId="11">
      <alignment horizontal="left" vertical="center"/>
    </xf>
    <xf numFmtId="169" fontId="12" fillId="0" borderId="0">
      <alignment horizontal="right" vertical="center"/>
    </xf>
    <xf numFmtId="170" fontId="3" fillId="0" borderId="0">
      <alignment horizontal="right" vertical="center"/>
    </xf>
    <xf numFmtId="170" fontId="11" fillId="0" borderId="0">
      <alignment horizontal="right" vertical="center"/>
    </xf>
    <xf numFmtId="171" fontId="3" fillId="0" borderId="0" applyFont="0" applyFill="0" applyBorder="0" applyAlignment="0" applyProtection="0">
      <alignment horizontal="right"/>
    </xf>
    <xf numFmtId="0" fontId="4" fillId="0" borderId="0">
      <alignment vertical="center"/>
    </xf>
    <xf numFmtId="1" fontId="13" fillId="0" borderId="12">
      <alignment vertical="top"/>
    </xf>
    <xf numFmtId="172" fontId="4" fillId="0" borderId="0" applyBorder="0">
      <alignment horizontal="right"/>
    </xf>
    <xf numFmtId="172" fontId="4" fillId="0" borderId="13" applyAlignment="0">
      <alignment horizontal="right"/>
    </xf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4" fontId="2" fillId="0" borderId="0" applyFont="0" applyFill="0" applyBorder="0" applyAlignment="0" applyProtection="0"/>
    <xf numFmtId="0" fontId="15" fillId="0" borderId="0"/>
    <xf numFmtId="175" fontId="16" fillId="0" borderId="0"/>
    <xf numFmtId="44" fontId="17" fillId="0" borderId="0" applyFont="0" applyFill="0" applyBorder="0" applyAlignment="0" applyProtection="0"/>
    <xf numFmtId="176" fontId="2" fillId="0" borderId="0" applyFont="0" applyFill="0" applyBorder="0" applyAlignment="0" applyProtection="0">
      <alignment wrapText="1"/>
    </xf>
    <xf numFmtId="1" fontId="18" fillId="5" borderId="8" applyNumberFormat="0" applyBorder="0" applyAlignment="0">
      <alignment horizontal="centerContinuous" vertical="center"/>
      <protection locked="0"/>
    </xf>
    <xf numFmtId="175" fontId="3" fillId="0" borderId="0"/>
    <xf numFmtId="171" fontId="19" fillId="0" borderId="0">
      <alignment horizontal="right"/>
    </xf>
    <xf numFmtId="0" fontId="20" fillId="0" borderId="0">
      <alignment vertical="center"/>
    </xf>
    <xf numFmtId="0" fontId="21" fillId="0" borderId="0">
      <alignment horizontal="right"/>
    </xf>
    <xf numFmtId="170" fontId="22" fillId="0" borderId="0">
      <alignment horizontal="right" vertical="center"/>
    </xf>
    <xf numFmtId="170" fontId="19" fillId="0" borderId="0" applyFill="0" applyBorder="0">
      <alignment horizontal="right" vertical="center"/>
    </xf>
    <xf numFmtId="0" fontId="23" fillId="4" borderId="0" applyNumberFormat="0" applyBorder="0" applyAlignment="0">
      <protection hidden="1"/>
    </xf>
    <xf numFmtId="177" fontId="3" fillId="6" borderId="0">
      <alignment horizontal="center"/>
    </xf>
    <xf numFmtId="178" fontId="24" fillId="0" borderId="0"/>
    <xf numFmtId="179" fontId="3" fillId="0" borderId="0"/>
    <xf numFmtId="180" fontId="3" fillId="0" borderId="0"/>
    <xf numFmtId="0" fontId="2" fillId="2" borderId="0"/>
    <xf numFmtId="9" fontId="17" fillId="0" borderId="0" applyFont="0" applyFill="0" applyBorder="0" applyAlignment="0" applyProtection="0"/>
    <xf numFmtId="181" fontId="25" fillId="3" borderId="0" applyBorder="0" applyAlignment="0">
      <protection hidden="1"/>
    </xf>
    <xf numFmtId="1" fontId="25" fillId="3" borderId="0">
      <alignment horizontal="center"/>
    </xf>
    <xf numFmtId="182" fontId="26" fillId="0" borderId="0"/>
    <xf numFmtId="0" fontId="5" fillId="7" borderId="14" applyNumberFormat="0" applyProtection="0">
      <alignment horizontal="center" wrapText="1"/>
    </xf>
    <xf numFmtId="0" fontId="5" fillId="7" borderId="15" applyNumberFormat="0" applyAlignment="0" applyProtection="0">
      <alignment wrapText="1"/>
    </xf>
    <xf numFmtId="0" fontId="2" fillId="8" borderId="0" applyNumberFormat="0" applyBorder="0">
      <alignment horizontal="center" wrapText="1"/>
    </xf>
    <xf numFmtId="0" fontId="2" fillId="9" borderId="16" applyNumberFormat="0">
      <alignment wrapText="1"/>
    </xf>
    <xf numFmtId="0" fontId="2" fillId="9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83" fontId="2" fillId="0" borderId="0" applyFill="0" applyBorder="0" applyAlignment="0" applyProtection="0">
      <alignment wrapText="1"/>
    </xf>
    <xf numFmtId="184" fontId="2" fillId="0" borderId="0" applyFill="0" applyBorder="0" applyAlignment="0" applyProtection="0">
      <alignment wrapText="1"/>
    </xf>
    <xf numFmtId="184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182" fontId="27" fillId="0" borderId="0"/>
    <xf numFmtId="175" fontId="9" fillId="0" borderId="0"/>
    <xf numFmtId="182" fontId="28" fillId="10" borderId="0" applyFont="0" applyBorder="0" applyAlignment="0">
      <alignment vertical="top" wrapText="1"/>
    </xf>
    <xf numFmtId="182" fontId="29" fillId="10" borderId="17" applyBorder="0">
      <alignment horizontal="right" vertical="top" wrapText="1"/>
    </xf>
    <xf numFmtId="172" fontId="30" fillId="0" borderId="0"/>
    <xf numFmtId="172" fontId="4" fillId="0" borderId="18"/>
    <xf numFmtId="179" fontId="13" fillId="0" borderId="18" applyAlignment="0"/>
    <xf numFmtId="180" fontId="13" fillId="0" borderId="18" applyAlignment="0"/>
    <xf numFmtId="182" fontId="13" fillId="0" borderId="18" applyAlignment="0">
      <alignment horizontal="right"/>
    </xf>
    <xf numFmtId="185" fontId="25" fillId="3" borderId="1" applyBorder="0">
      <alignment horizontal="right" vertical="center"/>
      <protection locked="0"/>
    </xf>
    <xf numFmtId="1" fontId="2" fillId="0" borderId="0">
      <alignment horizontal="center"/>
    </xf>
    <xf numFmtId="0" fontId="1" fillId="0" borderId="0"/>
    <xf numFmtId="0" fontId="1" fillId="0" borderId="0"/>
  </cellStyleXfs>
  <cellXfs count="131">
    <xf numFmtId="0" fontId="0" fillId="2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168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0" fontId="4" fillId="0" borderId="6" xfId="0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4" fontId="3" fillId="0" borderId="0" xfId="0" applyNumberFormat="1" applyFont="1" applyFill="1"/>
    <xf numFmtId="0" fontId="5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" fontId="3" fillId="0" borderId="0" xfId="0" applyNumberFormat="1" applyFont="1" applyFill="1" applyBorder="1" applyAlignment="1">
      <alignment horizontal="center" wrapText="1"/>
    </xf>
    <xf numFmtId="165" fontId="4" fillId="0" borderId="7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5" fillId="0" borderId="0" xfId="0" applyFont="1" applyFill="1"/>
    <xf numFmtId="164" fontId="3" fillId="0" borderId="0" xfId="5" applyNumberFormat="1" applyFont="1" applyFill="1" applyAlignment="1">
      <alignment horizontal="center"/>
    </xf>
    <xf numFmtId="166" fontId="3" fillId="0" borderId="0" xfId="1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43" fontId="3" fillId="0" borderId="0" xfId="1" applyFont="1" applyFill="1" applyBorder="1" applyAlignment="1">
      <alignment horizontal="center"/>
    </xf>
    <xf numFmtId="0" fontId="33" fillId="0" borderId="0" xfId="0" applyFont="1" applyFill="1" applyBorder="1"/>
    <xf numFmtId="43" fontId="3" fillId="0" borderId="0" xfId="1" applyFont="1" applyFill="1" applyBorder="1"/>
    <xf numFmtId="43" fontId="4" fillId="0" borderId="0" xfId="1" applyFont="1" applyFill="1" applyBorder="1" applyAlignment="1">
      <alignment wrapText="1"/>
    </xf>
    <xf numFmtId="4" fontId="3" fillId="0" borderId="1" xfId="2" applyNumberFormat="1" applyFont="1" applyFill="1" applyBorder="1"/>
    <xf numFmtId="4" fontId="3" fillId="0" borderId="1" xfId="2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center" wrapText="1"/>
    </xf>
    <xf numFmtId="168" fontId="17" fillId="0" borderId="0" xfId="0" applyNumberFormat="1" applyFont="1" applyFill="1" applyBorder="1"/>
    <xf numFmtId="4" fontId="5" fillId="0" borderId="26" xfId="2" applyNumberFormat="1" applyFont="1" applyFill="1" applyBorder="1"/>
    <xf numFmtId="4" fontId="3" fillId="0" borderId="27" xfId="2" applyNumberFormat="1" applyFont="1" applyFill="1" applyBorder="1"/>
    <xf numFmtId="4" fontId="3" fillId="0" borderId="28" xfId="2" applyNumberFormat="1" applyFont="1" applyFill="1" applyBorder="1"/>
    <xf numFmtId="4" fontId="3" fillId="0" borderId="24" xfId="2" applyNumberFormat="1" applyFont="1" applyFill="1" applyBorder="1"/>
    <xf numFmtId="9" fontId="3" fillId="0" borderId="3" xfId="5" applyFont="1" applyFill="1" applyBorder="1"/>
    <xf numFmtId="4" fontId="3" fillId="0" borderId="3" xfId="2" applyNumberFormat="1" applyFont="1" applyFill="1" applyBorder="1"/>
    <xf numFmtId="4" fontId="3" fillId="0" borderId="25" xfId="2" applyNumberFormat="1" applyFont="1" applyFill="1" applyBorder="1"/>
    <xf numFmtId="0" fontId="2" fillId="0" borderId="22" xfId="0" applyFont="1" applyFill="1" applyBorder="1"/>
    <xf numFmtId="0" fontId="3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wrapText="1"/>
    </xf>
    <xf numFmtId="0" fontId="4" fillId="0" borderId="7" xfId="0" applyFont="1" applyFill="1" applyBorder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/>
    <xf numFmtId="0" fontId="8" fillId="0" borderId="0" xfId="0" applyFont="1" applyFill="1" applyBorder="1"/>
    <xf numFmtId="0" fontId="31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8" xfId="0" applyFont="1" applyFill="1" applyBorder="1" applyAlignment="1"/>
    <xf numFmtId="0" fontId="4" fillId="0" borderId="10" xfId="0" applyFont="1" applyFill="1" applyBorder="1" applyAlignment="1"/>
    <xf numFmtId="0" fontId="4" fillId="0" borderId="29" xfId="0" applyFont="1" applyFill="1" applyBorder="1" applyAlignment="1"/>
    <xf numFmtId="4" fontId="3" fillId="0" borderId="24" xfId="2" applyNumberFormat="1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/>
    </xf>
    <xf numFmtId="4" fontId="3" fillId="0" borderId="25" xfId="2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" fontId="3" fillId="0" borderId="4" xfId="2" applyNumberFormat="1" applyFont="1" applyFill="1" applyBorder="1"/>
    <xf numFmtId="14" fontId="17" fillId="0" borderId="0" xfId="0" applyNumberFormat="1" applyFont="1" applyFill="1" applyBorder="1"/>
    <xf numFmtId="4" fontId="3" fillId="0" borderId="22" xfId="0" applyNumberFormat="1" applyFont="1" applyFill="1" applyBorder="1"/>
    <xf numFmtId="4" fontId="3" fillId="0" borderId="0" xfId="0" applyNumberFormat="1" applyFont="1" applyFill="1" applyBorder="1"/>
    <xf numFmtId="4" fontId="3" fillId="0" borderId="23" xfId="0" applyNumberFormat="1" applyFont="1" applyFill="1" applyBorder="1"/>
    <xf numFmtId="10" fontId="3" fillId="0" borderId="22" xfId="5" applyNumberFormat="1" applyFont="1" applyFill="1" applyBorder="1" applyAlignment="1">
      <alignment horizontal="center"/>
    </xf>
    <xf numFmtId="10" fontId="3" fillId="0" borderId="0" xfId="5" applyNumberFormat="1" applyFont="1" applyFill="1" applyBorder="1" applyAlignment="1">
      <alignment horizontal="center"/>
    </xf>
    <xf numFmtId="10" fontId="3" fillId="0" borderId="23" xfId="5" applyNumberFormat="1" applyFont="1" applyFill="1" applyBorder="1" applyAlignment="1">
      <alignment horizontal="center"/>
    </xf>
    <xf numFmtId="0" fontId="33" fillId="0" borderId="1" xfId="0" applyFont="1" applyFill="1" applyBorder="1"/>
    <xf numFmtId="0" fontId="2" fillId="0" borderId="0" xfId="0" applyFont="1" applyFill="1"/>
    <xf numFmtId="0" fontId="5" fillId="0" borderId="31" xfId="0" applyFont="1" applyFill="1" applyBorder="1"/>
    <xf numFmtId="0" fontId="2" fillId="0" borderId="0" xfId="0" applyFont="1" applyFill="1" applyAlignment="1">
      <alignment horizontal="right"/>
    </xf>
    <xf numFmtId="186" fontId="2" fillId="0" borderId="0" xfId="5" applyNumberFormat="1" applyFont="1" applyFill="1"/>
    <xf numFmtId="0" fontId="2" fillId="0" borderId="0" xfId="0" applyFont="1" applyFill="1" applyBorder="1"/>
    <xf numFmtId="43" fontId="2" fillId="0" borderId="0" xfId="1" applyFont="1" applyFill="1" applyBorder="1"/>
    <xf numFmtId="187" fontId="2" fillId="0" borderId="0" xfId="0" applyNumberFormat="1" applyFont="1" applyFill="1"/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/>
    <xf numFmtId="0" fontId="3" fillId="0" borderId="3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</cellXfs>
  <cellStyles count="77">
    <cellStyle name="Band 2" xfId="7"/>
    <cellStyle name="C06_Main text" xfId="8"/>
    <cellStyle name="C07_Main text Bold Green" xfId="9"/>
    <cellStyle name="C08_2001 Col heads" xfId="10"/>
    <cellStyle name="C10_2001 Figs Black" xfId="11"/>
    <cellStyle name="C11_2002 Figs Bold Green" xfId="12"/>
    <cellStyle name="C13_2001 Figs 1 decimals" xfId="13"/>
    <cellStyle name="C15_Main text Bold Black" xfId="14"/>
    <cellStyle name="ColumnHeading" xfId="15"/>
    <cellStyle name="ColumnHeadings" xfId="16"/>
    <cellStyle name="ColumnHeadings2" xfId="17"/>
    <cellStyle name="Comma" xfId="1" builtinId="3"/>
    <cellStyle name="Comma  - Style1" xfId="18"/>
    <cellStyle name="Comma  - Style2" xfId="19"/>
    <cellStyle name="Comma  - Style3" xfId="20"/>
    <cellStyle name="Comma  - Style4" xfId="21"/>
    <cellStyle name="Comma  - Style5" xfId="22"/>
    <cellStyle name="Comma  - Style6" xfId="23"/>
    <cellStyle name="Comma  - Style7" xfId="24"/>
    <cellStyle name="Comma  - Style8" xfId="25"/>
    <cellStyle name="Comma 2" xfId="26"/>
    <cellStyle name="Comment" xfId="27"/>
    <cellStyle name="CountryTitle" xfId="28"/>
    <cellStyle name="Currency" xfId="2" builtinId="4"/>
    <cellStyle name="Currency 2" xfId="29"/>
    <cellStyle name="DateTime" xfId="30"/>
    <cellStyle name="FieldName" xfId="31"/>
    <cellStyle name="Footnote" xfId="32"/>
    <cellStyle name="G01_2001 figures 1 decimal a" xfId="33"/>
    <cellStyle name="G03_Text" xfId="34"/>
    <cellStyle name="G05_Superiors" xfId="35"/>
    <cellStyle name="G07_Bold_2002_figs_Green" xfId="36"/>
    <cellStyle name="G08_2001_figs" xfId="37"/>
    <cellStyle name="Heading" xfId="38"/>
    <cellStyle name="Input" xfId="3" builtinId="20" customBuiltin="1"/>
    <cellStyle name="MonthYears" xfId="39"/>
    <cellStyle name="Normal" xfId="0" builtinId="0"/>
    <cellStyle name="Normal - Style1" xfId="40"/>
    <cellStyle name="Normal [0]" xfId="41"/>
    <cellStyle name="Normal [2]" xfId="42"/>
    <cellStyle name="Normal 2" xfId="6"/>
    <cellStyle name="Normal 3" xfId="43"/>
    <cellStyle name="Normal 4" xfId="75"/>
    <cellStyle name="Normal 5" xfId="76"/>
    <cellStyle name="Number" xfId="4"/>
    <cellStyle name="Percent" xfId="5" builtinId="5"/>
    <cellStyle name="Percent 2" xfId="44"/>
    <cellStyle name="Protected" xfId="45"/>
    <cellStyle name="ProtectedDates" xfId="46"/>
    <cellStyle name="RowHeading" xfId="47"/>
    <cellStyle name="Style 21" xfId="48"/>
    <cellStyle name="Style 22" xfId="49"/>
    <cellStyle name="Style 23" xfId="50"/>
    <cellStyle name="Style 24" xfId="51"/>
    <cellStyle name="Style 25" xfId="52"/>
    <cellStyle name="Style 26" xfId="53"/>
    <cellStyle name="Style 27" xfId="54"/>
    <cellStyle name="Style 28" xfId="55"/>
    <cellStyle name="Style 29" xfId="56"/>
    <cellStyle name="Style 30" xfId="57"/>
    <cellStyle name="Style 31" xfId="58"/>
    <cellStyle name="Style 32" xfId="59"/>
    <cellStyle name="Style 33" xfId="60"/>
    <cellStyle name="Style 34" xfId="61"/>
    <cellStyle name="Style 35" xfId="62"/>
    <cellStyle name="Style 36" xfId="63"/>
    <cellStyle name="SubHeading" xfId="64"/>
    <cellStyle name="SubsidTitle" xfId="65"/>
    <cellStyle name="Table Data" xfId="66"/>
    <cellStyle name="Table Headings Bold" xfId="67"/>
    <cellStyle name="Titles" xfId="68"/>
    <cellStyle name="Totals" xfId="69"/>
    <cellStyle name="Totals [0]" xfId="70"/>
    <cellStyle name="Totals [2]" xfId="71"/>
    <cellStyle name="Totals_FWB Summary" xfId="72"/>
    <cellStyle name="UnProtectedCalc" xfId="73"/>
    <cellStyle name="Year" xfId="7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ices">
    <pageSetUpPr fitToPage="1"/>
  </sheetPr>
  <dimension ref="A1:EM260"/>
  <sheetViews>
    <sheetView tabSelected="1" zoomScaleNormal="100" workbookViewId="0"/>
  </sheetViews>
  <sheetFormatPr defaultRowHeight="11.25" x14ac:dyDescent="0.2"/>
  <cols>
    <col min="1" max="1" width="4.85546875" style="7" bestFit="1" customWidth="1"/>
    <col min="2" max="2" width="12.42578125" style="3" customWidth="1"/>
    <col min="3" max="3" width="9.7109375" style="3" customWidth="1"/>
    <col min="4" max="4" width="14.28515625" style="3" customWidth="1"/>
    <col min="5" max="22" width="7.140625" style="7" bestFit="1" customWidth="1"/>
    <col min="23" max="23" width="10" style="7" customWidth="1"/>
    <col min="24" max="24" width="9.85546875" style="7" customWidth="1"/>
    <col min="25" max="25" width="8.7109375" style="7" bestFit="1" customWidth="1"/>
    <col min="26" max="26" width="9.140625" style="7"/>
    <col min="27" max="27" width="8.7109375" style="7" customWidth="1"/>
    <col min="28" max="28" width="8.7109375" style="7" bestFit="1" customWidth="1"/>
    <col min="29" max="29" width="8.5703125" style="7" customWidth="1"/>
    <col min="30" max="35" width="9.85546875" style="9" bestFit="1" customWidth="1"/>
    <col min="36" max="36" width="10.42578125" style="9" customWidth="1"/>
    <col min="37" max="37" width="4.28515625" style="7" customWidth="1"/>
    <col min="38" max="38" width="17.140625" style="7" customWidth="1"/>
    <col min="39" max="48" width="9.140625" style="7"/>
    <col min="49" max="49" width="4.28515625" style="7" customWidth="1"/>
    <col min="50" max="51" width="9.140625" style="7"/>
    <col min="52" max="52" width="9.7109375" style="7" customWidth="1"/>
    <col min="53" max="53" width="8.7109375" style="7" customWidth="1"/>
    <col min="54" max="54" width="13.28515625" style="7" customWidth="1"/>
    <col min="55" max="56" width="8.7109375" style="7" customWidth="1"/>
    <col min="57" max="67" width="9.140625" style="7"/>
    <col min="68" max="68" width="9.140625" style="47"/>
    <col min="69" max="69" width="10.7109375" style="47" customWidth="1"/>
    <col min="70" max="74" width="9.140625" style="47"/>
    <col min="75" max="75" width="4.42578125" style="47" customWidth="1"/>
    <col min="76" max="78" width="9.140625" style="47"/>
    <col min="79" max="79" width="12.5703125" style="47" customWidth="1"/>
    <col min="80" max="80" width="10.28515625" style="47" customWidth="1"/>
    <col min="81" max="82" width="10" style="47" customWidth="1"/>
    <col min="83" max="83" width="9.140625" style="47"/>
    <col min="84" max="122" width="9.140625" style="7"/>
    <col min="123" max="143" width="9.140625" style="48"/>
    <col min="144" max="16384" width="9.140625" style="7"/>
  </cols>
  <sheetData>
    <row r="1" spans="1:143" ht="12.75" x14ac:dyDescent="0.2">
      <c r="A1" s="42" t="s">
        <v>112</v>
      </c>
      <c r="B1" s="15"/>
      <c r="C1" s="2"/>
      <c r="D1" s="2"/>
      <c r="E1" s="105"/>
      <c r="F1" s="1"/>
      <c r="G1" s="105"/>
      <c r="H1" s="105"/>
      <c r="I1" s="105"/>
      <c r="J1" s="1"/>
      <c r="K1" s="105"/>
      <c r="L1" s="105"/>
      <c r="M1" s="105"/>
      <c r="N1" s="1"/>
      <c r="O1" s="105"/>
      <c r="P1" s="105"/>
      <c r="Q1" s="105"/>
      <c r="R1" s="1"/>
      <c r="S1" s="105"/>
      <c r="T1" s="105"/>
      <c r="U1" s="105"/>
      <c r="V1" s="1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"/>
      <c r="BH1" s="1"/>
      <c r="BI1" s="1"/>
      <c r="BJ1" s="1"/>
      <c r="BK1" s="1"/>
      <c r="BL1" s="1"/>
      <c r="BM1" s="1"/>
      <c r="BN1" s="1"/>
      <c r="BO1" s="1"/>
      <c r="BP1" s="52"/>
      <c r="BQ1" s="53"/>
      <c r="BR1" s="53"/>
      <c r="BS1" s="53"/>
      <c r="BT1" s="53"/>
      <c r="BU1" s="53"/>
      <c r="BV1" s="53"/>
      <c r="BW1" s="53"/>
      <c r="BX1" s="54"/>
      <c r="BY1" s="53"/>
      <c r="BZ1" s="55"/>
      <c r="CA1" s="55"/>
      <c r="CB1" s="55"/>
      <c r="CC1" s="55"/>
      <c r="CD1" s="55"/>
      <c r="CE1" s="55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143" s="109" customFormat="1" ht="13.5" thickBot="1" x14ac:dyDescent="0.25">
      <c r="A2" s="42"/>
      <c r="B2" s="16"/>
      <c r="C2" s="105"/>
      <c r="D2" s="14" t="s">
        <v>41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 t="s">
        <v>48</v>
      </c>
      <c r="K2" s="17" t="s">
        <v>48</v>
      </c>
      <c r="L2" s="17" t="s">
        <v>48</v>
      </c>
      <c r="M2" s="17" t="s">
        <v>48</v>
      </c>
      <c r="N2" s="17" t="s">
        <v>48</v>
      </c>
      <c r="O2" s="17" t="s">
        <v>48</v>
      </c>
      <c r="P2" s="17" t="s">
        <v>48</v>
      </c>
      <c r="Q2" s="17" t="s">
        <v>48</v>
      </c>
      <c r="R2" s="17" t="s">
        <v>48</v>
      </c>
      <c r="S2" s="17" t="s">
        <v>48</v>
      </c>
      <c r="T2" s="17" t="s">
        <v>48</v>
      </c>
      <c r="U2" s="17" t="s">
        <v>48</v>
      </c>
      <c r="V2" s="17" t="s">
        <v>48</v>
      </c>
      <c r="W2" s="18" t="s">
        <v>48</v>
      </c>
      <c r="X2" s="17" t="s">
        <v>48</v>
      </c>
      <c r="Y2" s="17" t="s">
        <v>48</v>
      </c>
      <c r="Z2" s="17" t="s">
        <v>48</v>
      </c>
      <c r="AA2" s="17" t="s">
        <v>48</v>
      </c>
      <c r="AB2" s="17" t="s">
        <v>48</v>
      </c>
      <c r="AC2" s="17" t="s">
        <v>48</v>
      </c>
      <c r="AD2" s="17" t="s">
        <v>48</v>
      </c>
      <c r="AE2" s="17" t="s">
        <v>48</v>
      </c>
      <c r="AF2" s="17" t="s">
        <v>48</v>
      </c>
      <c r="AG2" s="17" t="s">
        <v>48</v>
      </c>
      <c r="AH2" s="17" t="s">
        <v>48</v>
      </c>
      <c r="AI2" s="17" t="s">
        <v>48</v>
      </c>
      <c r="AJ2" s="17" t="s">
        <v>48</v>
      </c>
      <c r="AK2" s="123"/>
      <c r="AM2" s="105"/>
      <c r="AN2" s="105"/>
      <c r="AO2" s="105"/>
      <c r="AP2" s="105"/>
      <c r="AQ2" s="107" t="s">
        <v>51</v>
      </c>
      <c r="AR2" s="105">
        <v>1.61E-2</v>
      </c>
      <c r="AS2" s="105">
        <f>AR2</f>
        <v>1.61E-2</v>
      </c>
      <c r="AT2" s="105">
        <f>AR2</f>
        <v>1.61E-2</v>
      </c>
      <c r="AU2" s="105">
        <f>AR2</f>
        <v>1.61E-2</v>
      </c>
      <c r="AV2" s="105"/>
      <c r="AW2" s="105"/>
      <c r="AX2" s="105">
        <v>1.72E-2</v>
      </c>
      <c r="AY2" s="108">
        <v>1.4500000000000001E-2</v>
      </c>
      <c r="AZ2" s="108">
        <v>3.4475999999999978E-4</v>
      </c>
      <c r="BA2" s="108">
        <v>0.02</v>
      </c>
      <c r="BB2" s="108">
        <v>2.41E-2</v>
      </c>
      <c r="BC2" s="108">
        <v>3.6181818181818186E-3</v>
      </c>
      <c r="BD2" s="108">
        <v>4.4999999999999997E-3</v>
      </c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52"/>
      <c r="BQ2" s="53"/>
      <c r="BR2" s="53"/>
      <c r="BS2" s="53"/>
      <c r="BT2" s="53"/>
      <c r="BU2" s="53"/>
      <c r="BV2" s="53"/>
      <c r="BW2" s="53"/>
      <c r="BX2" s="54" t="s">
        <v>78</v>
      </c>
      <c r="BY2" s="53"/>
      <c r="BZ2" s="56">
        <v>2.81E-2</v>
      </c>
      <c r="CA2" s="56">
        <v>2.41E-2</v>
      </c>
      <c r="CB2" s="53">
        <v>0.02</v>
      </c>
      <c r="CC2" s="53">
        <v>3.62E-3</v>
      </c>
      <c r="CD2" s="53">
        <v>0.02</v>
      </c>
      <c r="CE2" s="56">
        <v>2.5600000000000001E-2</v>
      </c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</row>
    <row r="3" spans="1:143" s="109" customFormat="1" ht="12.75" x14ac:dyDescent="0.2">
      <c r="A3" s="105"/>
      <c r="D3" s="14" t="s">
        <v>40</v>
      </c>
      <c r="E3" s="19" t="s">
        <v>0</v>
      </c>
      <c r="F3" s="19" t="s">
        <v>0</v>
      </c>
      <c r="G3" s="19" t="s">
        <v>0</v>
      </c>
      <c r="H3" s="19" t="s">
        <v>0</v>
      </c>
      <c r="I3" s="19" t="s">
        <v>0</v>
      </c>
      <c r="J3" s="19" t="s">
        <v>0</v>
      </c>
      <c r="K3" s="19" t="s">
        <v>0</v>
      </c>
      <c r="L3" s="19" t="s">
        <v>0</v>
      </c>
      <c r="M3" s="19" t="s">
        <v>0</v>
      </c>
      <c r="N3" s="19" t="s">
        <v>0</v>
      </c>
      <c r="O3" s="19" t="s">
        <v>0</v>
      </c>
      <c r="P3" s="19" t="s">
        <v>0</v>
      </c>
      <c r="Q3" s="19" t="s">
        <v>0</v>
      </c>
      <c r="R3" s="19" t="s">
        <v>0</v>
      </c>
      <c r="S3" s="19" t="s">
        <v>0</v>
      </c>
      <c r="T3" s="19" t="s">
        <v>0</v>
      </c>
      <c r="U3" s="19" t="s">
        <v>0</v>
      </c>
      <c r="V3" s="19" t="s">
        <v>0</v>
      </c>
      <c r="W3" s="20" t="s">
        <v>1</v>
      </c>
      <c r="X3" s="19" t="s">
        <v>1</v>
      </c>
      <c r="Y3" s="20" t="s">
        <v>1</v>
      </c>
      <c r="Z3" s="19" t="s">
        <v>1</v>
      </c>
      <c r="AA3" s="20" t="s">
        <v>1</v>
      </c>
      <c r="AB3" s="20" t="s">
        <v>1</v>
      </c>
      <c r="AC3" s="19" t="s">
        <v>1</v>
      </c>
      <c r="AD3" s="21" t="s">
        <v>1</v>
      </c>
      <c r="AE3" s="22" t="s">
        <v>1</v>
      </c>
      <c r="AF3" s="22" t="s">
        <v>1</v>
      </c>
      <c r="AG3" s="22" t="s">
        <v>1</v>
      </c>
      <c r="AH3" s="23" t="s">
        <v>1</v>
      </c>
      <c r="AI3" s="22" t="s">
        <v>1</v>
      </c>
      <c r="AJ3" s="23" t="s">
        <v>1</v>
      </c>
      <c r="AK3" s="123"/>
      <c r="AM3" s="105"/>
      <c r="AN3" s="105"/>
      <c r="AO3" s="105"/>
      <c r="AP3" s="105"/>
      <c r="AQ3" s="107" t="s">
        <v>52</v>
      </c>
      <c r="AR3" s="105">
        <v>3.1800000000000002E-2</v>
      </c>
      <c r="AS3" s="105">
        <f>AR3</f>
        <v>3.1800000000000002E-2</v>
      </c>
      <c r="AT3" s="105">
        <f>AR3</f>
        <v>3.1800000000000002E-2</v>
      </c>
      <c r="AU3" s="105">
        <f>AR3</f>
        <v>3.1800000000000002E-2</v>
      </c>
      <c r="AV3" s="105"/>
      <c r="AW3" s="105"/>
      <c r="AX3" s="105">
        <v>4.47E-3</v>
      </c>
      <c r="AY3" s="111">
        <v>3.1399999999999997E-2</v>
      </c>
      <c r="AZ3" s="111">
        <v>1.6121599999999999E-3</v>
      </c>
      <c r="BA3" s="111">
        <v>4.0699999999999998E-3</v>
      </c>
      <c r="BB3" s="111">
        <v>2.18E-2</v>
      </c>
      <c r="BC3" s="111">
        <v>2.4000000000000002E-3</v>
      </c>
      <c r="BD3" s="111">
        <v>6.0400000000000002E-2</v>
      </c>
      <c r="BE3" s="105"/>
      <c r="BF3" s="57" t="s">
        <v>82</v>
      </c>
      <c r="BG3" s="58"/>
      <c r="BH3" s="58"/>
      <c r="BI3" s="58"/>
      <c r="BJ3" s="58"/>
      <c r="BK3" s="58"/>
      <c r="BL3" s="58"/>
      <c r="BM3" s="58"/>
      <c r="BN3" s="59"/>
      <c r="BO3" s="50"/>
      <c r="BP3" s="52"/>
      <c r="BQ3" s="53"/>
      <c r="BR3" s="53"/>
      <c r="BS3" s="53"/>
      <c r="BT3" s="53"/>
      <c r="BU3" s="53"/>
      <c r="BV3" s="53"/>
      <c r="BW3" s="53"/>
      <c r="BX3" s="54" t="s">
        <v>90</v>
      </c>
      <c r="BY3" s="53"/>
      <c r="BZ3" s="56">
        <v>3.32E-2</v>
      </c>
      <c r="CA3" s="56">
        <v>2.18E-2</v>
      </c>
      <c r="CB3" s="53">
        <v>4.0699999999999998E-3</v>
      </c>
      <c r="CC3" s="53">
        <v>2.3999999999999998E-3</v>
      </c>
      <c r="CD3" s="53">
        <v>4.0699999999999998E-3</v>
      </c>
      <c r="CE3" s="56">
        <v>4.5690000000000001E-2</v>
      </c>
      <c r="CF3" s="105"/>
      <c r="CG3" s="112" t="s">
        <v>83</v>
      </c>
      <c r="CH3" s="113"/>
      <c r="CI3" s="113"/>
      <c r="CJ3" s="113"/>
      <c r="CK3" s="113"/>
      <c r="CL3" s="113"/>
      <c r="CM3" s="113"/>
      <c r="CN3" s="114"/>
      <c r="CO3" s="105"/>
      <c r="CP3" s="112" t="s">
        <v>84</v>
      </c>
      <c r="CQ3" s="113"/>
      <c r="CR3" s="113"/>
      <c r="CS3" s="113"/>
      <c r="CT3" s="113"/>
      <c r="CU3" s="114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</row>
    <row r="4" spans="1:143" s="109" customFormat="1" ht="15" customHeight="1" x14ac:dyDescent="0.2">
      <c r="A4" s="105"/>
      <c r="B4" s="24"/>
      <c r="C4" s="24"/>
      <c r="D4" s="14" t="s">
        <v>39</v>
      </c>
      <c r="E4" s="25" t="s">
        <v>2</v>
      </c>
      <c r="F4" s="25" t="s">
        <v>2</v>
      </c>
      <c r="G4" s="25" t="s">
        <v>3</v>
      </c>
      <c r="H4" s="25" t="s">
        <v>3</v>
      </c>
      <c r="I4" s="25" t="s">
        <v>4</v>
      </c>
      <c r="J4" s="25" t="s">
        <v>4</v>
      </c>
      <c r="K4" s="25" t="s">
        <v>5</v>
      </c>
      <c r="L4" s="25" t="s">
        <v>5</v>
      </c>
      <c r="M4" s="25" t="s">
        <v>6</v>
      </c>
      <c r="N4" s="25" t="s">
        <v>6</v>
      </c>
      <c r="O4" s="25" t="s">
        <v>11</v>
      </c>
      <c r="P4" s="25" t="s">
        <v>11</v>
      </c>
      <c r="Q4" s="25" t="s">
        <v>9</v>
      </c>
      <c r="R4" s="25" t="s">
        <v>9</v>
      </c>
      <c r="S4" s="25" t="s">
        <v>13</v>
      </c>
      <c r="T4" s="25" t="s">
        <v>13</v>
      </c>
      <c r="U4" s="25" t="s">
        <v>49</v>
      </c>
      <c r="V4" s="25" t="s">
        <v>49</v>
      </c>
      <c r="W4" s="26" t="s">
        <v>8</v>
      </c>
      <c r="X4" s="25" t="s">
        <v>16</v>
      </c>
      <c r="Y4" s="26" t="s">
        <v>15</v>
      </c>
      <c r="Z4" s="25" t="s">
        <v>7</v>
      </c>
      <c r="AA4" s="26" t="s">
        <v>91</v>
      </c>
      <c r="AB4" s="26" t="s">
        <v>12</v>
      </c>
      <c r="AC4" s="25" t="s">
        <v>10</v>
      </c>
      <c r="AD4" s="27" t="s">
        <v>18</v>
      </c>
      <c r="AE4" s="28" t="s">
        <v>17</v>
      </c>
      <c r="AF4" s="28" t="s">
        <v>14</v>
      </c>
      <c r="AG4" s="28" t="s">
        <v>43</v>
      </c>
      <c r="AH4" s="29" t="s">
        <v>44</v>
      </c>
      <c r="AI4" s="28" t="s">
        <v>47</v>
      </c>
      <c r="AJ4" s="29" t="s">
        <v>50</v>
      </c>
      <c r="AK4" s="123"/>
      <c r="AM4" s="105"/>
      <c r="AN4" s="105"/>
      <c r="AO4" s="105"/>
      <c r="AP4" s="105"/>
      <c r="AQ4" s="107" t="s">
        <v>53</v>
      </c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60" t="s">
        <v>36</v>
      </c>
      <c r="BG4" s="61">
        <v>0.56999999999999995</v>
      </c>
      <c r="BH4" s="62"/>
      <c r="BI4" s="62"/>
      <c r="BJ4" s="62"/>
      <c r="BK4" s="62"/>
      <c r="BL4" s="62"/>
      <c r="BM4" s="62"/>
      <c r="BN4" s="63"/>
      <c r="BO4" s="50"/>
      <c r="BP4" s="52"/>
      <c r="BQ4" s="53"/>
      <c r="BR4" s="53"/>
      <c r="BS4" s="53"/>
      <c r="BT4" s="53"/>
      <c r="BU4" s="53"/>
      <c r="BV4" s="53"/>
      <c r="BW4" s="53"/>
      <c r="BX4" s="54" t="s">
        <v>89</v>
      </c>
      <c r="BY4" s="53"/>
      <c r="BZ4" s="56">
        <v>0</v>
      </c>
      <c r="CA4" s="56">
        <v>0</v>
      </c>
      <c r="CB4" s="53">
        <v>-3.2499999999999999E-3</v>
      </c>
      <c r="CC4" s="53">
        <v>-3.2499999999999999E-3</v>
      </c>
      <c r="CD4" s="53">
        <v>-3.2499999999999999E-3</v>
      </c>
      <c r="CE4" s="56">
        <v>0</v>
      </c>
      <c r="CF4" s="105"/>
      <c r="CG4" s="64" t="s">
        <v>113</v>
      </c>
      <c r="CN4" s="115"/>
      <c r="CO4" s="105"/>
      <c r="CP4" s="64" t="str">
        <f>+CG4</f>
        <v>From September 2014 OFPC</v>
      </c>
      <c r="CU4" s="115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</row>
    <row r="5" spans="1:143" s="116" customFormat="1" ht="12.75" x14ac:dyDescent="0.2">
      <c r="B5" s="24"/>
      <c r="C5" s="24"/>
      <c r="D5" s="24"/>
      <c r="E5" s="65"/>
      <c r="F5" s="3"/>
      <c r="G5" s="65"/>
      <c r="H5" s="3"/>
      <c r="I5" s="65"/>
      <c r="J5" s="3"/>
      <c r="K5" s="65"/>
      <c r="L5" s="3"/>
      <c r="M5" s="65"/>
      <c r="N5" s="3"/>
      <c r="O5" s="65"/>
      <c r="P5" s="3"/>
      <c r="Q5" s="65"/>
      <c r="R5" s="3"/>
      <c r="S5" s="65"/>
      <c r="T5" s="3"/>
      <c r="U5" s="65"/>
      <c r="V5" s="20"/>
      <c r="W5" s="20"/>
      <c r="X5" s="19"/>
      <c r="Y5" s="20"/>
      <c r="Z5" s="19"/>
      <c r="AA5" s="20"/>
      <c r="AB5" s="20"/>
      <c r="AC5" s="19"/>
      <c r="AD5" s="21"/>
      <c r="AE5" s="22"/>
      <c r="AF5" s="22"/>
      <c r="AG5" s="22"/>
      <c r="AH5" s="23"/>
      <c r="AI5" s="22"/>
      <c r="AJ5" s="23"/>
      <c r="AK5" s="123"/>
      <c r="AQ5" s="107" t="s">
        <v>54</v>
      </c>
      <c r="AR5" s="105"/>
      <c r="AS5" s="105"/>
      <c r="AT5" s="105">
        <v>1.0385200000000001</v>
      </c>
      <c r="AU5" s="105">
        <v>1.0385200000000001</v>
      </c>
      <c r="AY5" s="117" t="s">
        <v>92</v>
      </c>
      <c r="AZ5" s="117"/>
      <c r="BA5" s="117"/>
      <c r="BB5" s="117"/>
      <c r="BC5" s="117"/>
      <c r="BD5" s="117"/>
      <c r="BF5" s="60" t="s">
        <v>37</v>
      </c>
      <c r="BG5" s="61">
        <v>0.43</v>
      </c>
      <c r="BH5" s="62"/>
      <c r="BI5" s="62"/>
      <c r="BJ5" s="62"/>
      <c r="BK5" s="62"/>
      <c r="BL5" s="62"/>
      <c r="BM5" s="62"/>
      <c r="BN5" s="63"/>
      <c r="BO5" s="50"/>
      <c r="BP5" s="66"/>
      <c r="BQ5" s="67"/>
      <c r="BR5" s="67"/>
      <c r="BS5" s="67"/>
      <c r="BT5" s="67"/>
      <c r="BU5" s="67"/>
      <c r="BV5" s="67"/>
      <c r="BW5" s="67"/>
      <c r="BX5" s="54"/>
      <c r="BY5" s="53"/>
      <c r="BZ5" s="67"/>
      <c r="CA5" s="53"/>
      <c r="CB5" s="53"/>
      <c r="CC5" s="53"/>
      <c r="CD5" s="53"/>
      <c r="CE5" s="53"/>
      <c r="CG5" s="68"/>
      <c r="CH5" s="3"/>
      <c r="CI5" s="3"/>
      <c r="CJ5" s="3"/>
      <c r="CK5" s="3"/>
      <c r="CL5" s="3"/>
      <c r="CM5" s="3"/>
      <c r="CN5" s="69"/>
      <c r="CO5" s="3"/>
      <c r="CP5" s="118"/>
      <c r="CU5" s="119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</row>
    <row r="6" spans="1:143" s="4" customFormat="1" ht="24.75" customHeight="1" x14ac:dyDescent="0.25">
      <c r="B6" s="30"/>
      <c r="C6" s="31"/>
      <c r="D6" s="45"/>
      <c r="E6" s="70" t="s">
        <v>19</v>
      </c>
      <c r="F6" s="71"/>
      <c r="G6" s="70" t="s">
        <v>20</v>
      </c>
      <c r="H6" s="71"/>
      <c r="I6" s="70" t="s">
        <v>21</v>
      </c>
      <c r="J6" s="71"/>
      <c r="K6" s="70" t="s">
        <v>22</v>
      </c>
      <c r="L6" s="71"/>
      <c r="M6" s="70" t="s">
        <v>23</v>
      </c>
      <c r="N6" s="71"/>
      <c r="O6" s="70" t="s">
        <v>28</v>
      </c>
      <c r="P6" s="71"/>
      <c r="Q6" s="70" t="s">
        <v>25</v>
      </c>
      <c r="R6" s="71"/>
      <c r="S6" s="70" t="s">
        <v>30</v>
      </c>
      <c r="T6" s="71"/>
      <c r="U6" s="70" t="s">
        <v>49</v>
      </c>
      <c r="V6" s="71"/>
      <c r="W6" s="41" t="s">
        <v>27</v>
      </c>
      <c r="X6" s="10" t="s">
        <v>16</v>
      </c>
      <c r="Y6" s="41" t="s">
        <v>15</v>
      </c>
      <c r="Z6" s="10" t="s">
        <v>24</v>
      </c>
      <c r="AA6" s="41" t="s">
        <v>91</v>
      </c>
      <c r="AB6" s="41" t="s">
        <v>29</v>
      </c>
      <c r="AC6" s="10" t="s">
        <v>26</v>
      </c>
      <c r="AD6" s="32" t="s">
        <v>31</v>
      </c>
      <c r="AE6" s="11" t="s">
        <v>17</v>
      </c>
      <c r="AF6" s="11" t="s">
        <v>14</v>
      </c>
      <c r="AG6" s="11" t="s">
        <v>45</v>
      </c>
      <c r="AH6" s="12" t="s">
        <v>46</v>
      </c>
      <c r="AI6" s="11" t="s">
        <v>47</v>
      </c>
      <c r="AJ6" s="12" t="s">
        <v>50</v>
      </c>
      <c r="AK6" s="124"/>
      <c r="AR6" s="8"/>
      <c r="AS6" s="8"/>
      <c r="AT6" s="8"/>
      <c r="AU6" s="8"/>
      <c r="AV6" s="8"/>
      <c r="AY6" s="72" t="s">
        <v>94</v>
      </c>
      <c r="AZ6" s="55" t="s">
        <v>95</v>
      </c>
      <c r="BA6" s="72" t="s">
        <v>96</v>
      </c>
      <c r="BB6" s="55" t="s">
        <v>97</v>
      </c>
      <c r="BC6" s="55" t="s">
        <v>98</v>
      </c>
      <c r="BD6" s="55" t="s">
        <v>99</v>
      </c>
      <c r="BF6" s="60"/>
      <c r="BG6" s="61">
        <f>SUM(BG4:BG5)</f>
        <v>1</v>
      </c>
      <c r="BH6" s="62"/>
      <c r="BI6" s="62"/>
      <c r="BJ6" s="62"/>
      <c r="BK6" s="62"/>
      <c r="BL6" s="62"/>
      <c r="BM6" s="62"/>
      <c r="BN6" s="63"/>
      <c r="BO6" s="50"/>
      <c r="BP6" s="73" t="s">
        <v>100</v>
      </c>
      <c r="BQ6" s="74"/>
      <c r="BR6" s="74"/>
      <c r="BS6" s="53"/>
      <c r="BT6" s="75"/>
      <c r="BU6" s="75"/>
      <c r="BV6" s="75"/>
      <c r="BW6" s="75"/>
      <c r="BX6" s="54" t="s">
        <v>93</v>
      </c>
      <c r="BY6" s="53"/>
      <c r="BZ6" s="55" t="s">
        <v>101</v>
      </c>
      <c r="CA6" s="55" t="s">
        <v>97</v>
      </c>
      <c r="CB6" s="55" t="s">
        <v>102</v>
      </c>
      <c r="CC6" s="55" t="s">
        <v>98</v>
      </c>
      <c r="CD6" s="55" t="s">
        <v>96</v>
      </c>
      <c r="CE6" s="55" t="s">
        <v>103</v>
      </c>
      <c r="CG6" s="68" t="s">
        <v>65</v>
      </c>
      <c r="CH6" s="3" t="s">
        <v>66</v>
      </c>
      <c r="CI6" s="3" t="s">
        <v>67</v>
      </c>
      <c r="CJ6" s="3" t="s">
        <v>68</v>
      </c>
      <c r="CK6" s="3" t="s">
        <v>69</v>
      </c>
      <c r="CL6" s="3" t="s">
        <v>70</v>
      </c>
      <c r="CM6" s="3" t="s">
        <v>71</v>
      </c>
      <c r="CN6" s="69" t="s">
        <v>72</v>
      </c>
      <c r="CO6" s="3"/>
      <c r="CP6" s="76"/>
      <c r="CU6" s="77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</row>
    <row r="7" spans="1:143" s="3" customFormat="1" ht="13.5" x14ac:dyDescent="0.25">
      <c r="B7" s="33"/>
      <c r="C7" s="34"/>
      <c r="D7" s="33"/>
      <c r="E7" s="78" t="s">
        <v>32</v>
      </c>
      <c r="F7" s="79"/>
      <c r="G7" s="78" t="s">
        <v>32</v>
      </c>
      <c r="H7" s="79"/>
      <c r="I7" s="80" t="s">
        <v>32</v>
      </c>
      <c r="J7" s="79"/>
      <c r="K7" s="78" t="s">
        <v>32</v>
      </c>
      <c r="L7" s="79"/>
      <c r="M7" s="78" t="s">
        <v>32</v>
      </c>
      <c r="N7" s="79"/>
      <c r="O7" s="78" t="s">
        <v>32</v>
      </c>
      <c r="P7" s="79"/>
      <c r="Q7" s="78" t="s">
        <v>32</v>
      </c>
      <c r="R7" s="79"/>
      <c r="S7" s="78" t="s">
        <v>32</v>
      </c>
      <c r="T7" s="79"/>
      <c r="U7" s="78" t="s">
        <v>32</v>
      </c>
      <c r="V7" s="79"/>
      <c r="W7" s="40" t="s">
        <v>33</v>
      </c>
      <c r="X7" s="35" t="s">
        <v>33</v>
      </c>
      <c r="Y7" s="40" t="s">
        <v>33</v>
      </c>
      <c r="Z7" s="35" t="s">
        <v>33</v>
      </c>
      <c r="AA7" s="40" t="s">
        <v>33</v>
      </c>
      <c r="AB7" s="40" t="s">
        <v>33</v>
      </c>
      <c r="AC7" s="35" t="s">
        <v>33</v>
      </c>
      <c r="AD7" s="36" t="s">
        <v>33</v>
      </c>
      <c r="AE7" s="37" t="s">
        <v>33</v>
      </c>
      <c r="AF7" s="37" t="s">
        <v>33</v>
      </c>
      <c r="AG7" s="37" t="s">
        <v>33</v>
      </c>
      <c r="AH7" s="38" t="s">
        <v>33</v>
      </c>
      <c r="AI7" s="37" t="s">
        <v>33</v>
      </c>
      <c r="AJ7" s="38" t="s">
        <v>33</v>
      </c>
      <c r="AK7" s="125"/>
      <c r="AY7" s="117" t="s">
        <v>104</v>
      </c>
      <c r="AZ7" s="117"/>
      <c r="BA7" s="117"/>
      <c r="BB7" s="117"/>
      <c r="BC7" s="117"/>
      <c r="BD7" s="117"/>
      <c r="BF7" s="81" t="s">
        <v>62</v>
      </c>
      <c r="BG7" s="82" t="s">
        <v>3</v>
      </c>
      <c r="BH7" s="82" t="s">
        <v>61</v>
      </c>
      <c r="BI7" s="82" t="s">
        <v>6</v>
      </c>
      <c r="BJ7" s="82" t="s">
        <v>9</v>
      </c>
      <c r="BK7" s="82" t="s">
        <v>5</v>
      </c>
      <c r="BL7" s="82" t="s">
        <v>49</v>
      </c>
      <c r="BM7" s="82" t="s">
        <v>28</v>
      </c>
      <c r="BN7" s="83" t="s">
        <v>73</v>
      </c>
      <c r="BO7" s="51"/>
      <c r="BP7" s="84" t="s">
        <v>85</v>
      </c>
      <c r="BQ7" s="85"/>
      <c r="BR7" s="85"/>
      <c r="BS7" s="85"/>
      <c r="BT7" s="85"/>
      <c r="BU7" s="85"/>
      <c r="BV7" s="85"/>
      <c r="BW7" s="85"/>
      <c r="BX7" s="53"/>
      <c r="BY7" s="86" t="s">
        <v>86</v>
      </c>
      <c r="BZ7" s="53"/>
      <c r="CA7" s="53"/>
      <c r="CB7" s="53"/>
      <c r="CC7" s="53"/>
      <c r="CD7" s="53"/>
      <c r="CE7" s="53"/>
      <c r="CG7" s="68" t="s">
        <v>63</v>
      </c>
      <c r="CI7" s="3" t="s">
        <v>63</v>
      </c>
      <c r="CK7" s="3" t="s">
        <v>63</v>
      </c>
      <c r="CM7" s="3" t="s">
        <v>64</v>
      </c>
      <c r="CN7" s="69"/>
      <c r="CP7" s="87" t="s">
        <v>74</v>
      </c>
      <c r="CQ7" s="88" t="s">
        <v>74</v>
      </c>
      <c r="CR7" s="88" t="s">
        <v>74</v>
      </c>
      <c r="CS7" s="88" t="s">
        <v>74</v>
      </c>
      <c r="CT7" s="88" t="s">
        <v>75</v>
      </c>
      <c r="CU7" s="89" t="s">
        <v>76</v>
      </c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</row>
    <row r="8" spans="1:143" s="3" customFormat="1" ht="33.75" x14ac:dyDescent="0.2">
      <c r="B8" s="33" t="s">
        <v>34</v>
      </c>
      <c r="C8" s="33" t="s">
        <v>35</v>
      </c>
      <c r="D8" s="39" t="s">
        <v>42</v>
      </c>
      <c r="E8" s="3" t="s">
        <v>36</v>
      </c>
      <c r="F8" s="3" t="s">
        <v>37</v>
      </c>
      <c r="G8" s="65" t="s">
        <v>36</v>
      </c>
      <c r="H8" s="20" t="s">
        <v>37</v>
      </c>
      <c r="I8" s="3" t="s">
        <v>36</v>
      </c>
      <c r="J8" s="3" t="s">
        <v>37</v>
      </c>
      <c r="K8" s="65" t="s">
        <v>36</v>
      </c>
      <c r="L8" s="20" t="s">
        <v>37</v>
      </c>
      <c r="M8" s="3" t="s">
        <v>36</v>
      </c>
      <c r="N8" s="3" t="s">
        <v>37</v>
      </c>
      <c r="O8" s="65" t="s">
        <v>36</v>
      </c>
      <c r="P8" s="20" t="s">
        <v>37</v>
      </c>
      <c r="Q8" s="3" t="s">
        <v>36</v>
      </c>
      <c r="R8" s="3" t="s">
        <v>37</v>
      </c>
      <c r="S8" s="65" t="s">
        <v>36</v>
      </c>
      <c r="T8" s="20" t="s">
        <v>37</v>
      </c>
      <c r="U8" s="3" t="s">
        <v>36</v>
      </c>
      <c r="V8" s="20" t="s">
        <v>37</v>
      </c>
      <c r="W8" s="20" t="s">
        <v>38</v>
      </c>
      <c r="X8" s="19" t="s">
        <v>38</v>
      </c>
      <c r="Y8" s="20" t="s">
        <v>38</v>
      </c>
      <c r="Z8" s="19" t="s">
        <v>38</v>
      </c>
      <c r="AA8" s="20" t="s">
        <v>38</v>
      </c>
      <c r="AB8" s="20" t="s">
        <v>38</v>
      </c>
      <c r="AC8" s="19" t="s">
        <v>38</v>
      </c>
      <c r="AD8" s="21" t="s">
        <v>38</v>
      </c>
      <c r="AE8" s="22" t="s">
        <v>38</v>
      </c>
      <c r="AF8" s="22" t="s">
        <v>38</v>
      </c>
      <c r="AG8" s="22" t="s">
        <v>38</v>
      </c>
      <c r="AH8" s="23" t="s">
        <v>38</v>
      </c>
      <c r="AI8" s="22" t="s">
        <v>38</v>
      </c>
      <c r="AJ8" s="23" t="s">
        <v>38</v>
      </c>
      <c r="AK8" s="125"/>
      <c r="AR8" s="3" t="s">
        <v>55</v>
      </c>
      <c r="AS8" s="3" t="s">
        <v>56</v>
      </c>
      <c r="AT8" s="3" t="s">
        <v>57</v>
      </c>
      <c r="AU8" s="3" t="s">
        <v>58</v>
      </c>
      <c r="AV8" s="3" t="s">
        <v>59</v>
      </c>
      <c r="AX8" s="3" t="s">
        <v>60</v>
      </c>
      <c r="AY8" s="90" t="s">
        <v>105</v>
      </c>
      <c r="AZ8" s="90" t="s">
        <v>106</v>
      </c>
      <c r="BA8" s="90" t="s">
        <v>107</v>
      </c>
      <c r="BB8" s="90" t="s">
        <v>108</v>
      </c>
      <c r="BC8" s="90" t="s">
        <v>109</v>
      </c>
      <c r="BD8" s="90" t="s">
        <v>110</v>
      </c>
      <c r="BF8" s="81" t="s">
        <v>38</v>
      </c>
      <c r="BG8" s="82" t="s">
        <v>38</v>
      </c>
      <c r="BH8" s="82" t="s">
        <v>38</v>
      </c>
      <c r="BI8" s="82" t="s">
        <v>38</v>
      </c>
      <c r="BJ8" s="82" t="s">
        <v>38</v>
      </c>
      <c r="BK8" s="82" t="s">
        <v>38</v>
      </c>
      <c r="BL8" s="82" t="s">
        <v>38</v>
      </c>
      <c r="BM8" s="82" t="s">
        <v>38</v>
      </c>
      <c r="BN8" s="83" t="s">
        <v>38</v>
      </c>
      <c r="BO8" s="51"/>
      <c r="BP8" s="91"/>
      <c r="BQ8" s="92" t="str">
        <f>CB8</f>
        <v>Hunter / Huntington</v>
      </c>
      <c r="BR8" s="92" t="str">
        <f>CC8</f>
        <v>Bridger</v>
      </c>
      <c r="BS8" s="92" t="str">
        <f>CD8</f>
        <v>Naughton</v>
      </c>
      <c r="BT8" s="92" t="str">
        <f>CA8</f>
        <v>Johnston</v>
      </c>
      <c r="BU8" s="92" t="str">
        <f>CE8</f>
        <v>Wyodak</v>
      </c>
      <c r="BV8" s="92" t="str">
        <f>BZ8</f>
        <v>Cholla</v>
      </c>
      <c r="BW8" s="93"/>
      <c r="BX8" s="53"/>
      <c r="BY8" s="53"/>
      <c r="BZ8" s="92" t="s">
        <v>81</v>
      </c>
      <c r="CA8" s="92" t="s">
        <v>88</v>
      </c>
      <c r="CB8" s="92" t="s">
        <v>87</v>
      </c>
      <c r="CC8" s="92" t="s">
        <v>79</v>
      </c>
      <c r="CD8" s="92" t="s">
        <v>111</v>
      </c>
      <c r="CE8" s="92" t="s">
        <v>80</v>
      </c>
      <c r="CG8" s="127" t="s">
        <v>65</v>
      </c>
      <c r="CH8" s="128" t="s">
        <v>66</v>
      </c>
      <c r="CI8" s="128" t="s">
        <v>67</v>
      </c>
      <c r="CJ8" s="128" t="s">
        <v>68</v>
      </c>
      <c r="CK8" s="128" t="s">
        <v>69</v>
      </c>
      <c r="CL8" s="128" t="s">
        <v>70</v>
      </c>
      <c r="CM8" s="128" t="s">
        <v>71</v>
      </c>
      <c r="CN8" s="129" t="s">
        <v>72</v>
      </c>
      <c r="CP8" s="121" t="s">
        <v>14</v>
      </c>
      <c r="CQ8" s="122" t="s">
        <v>45</v>
      </c>
      <c r="CR8" s="122" t="s">
        <v>46</v>
      </c>
      <c r="CS8" s="122" t="s">
        <v>91</v>
      </c>
      <c r="CT8" s="122" t="s">
        <v>47</v>
      </c>
      <c r="CU8" s="130" t="s">
        <v>77</v>
      </c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</row>
    <row r="9" spans="1:143" ht="12.75" x14ac:dyDescent="0.2">
      <c r="A9" s="3">
        <f t="shared" ref="A9:A61" si="0">YEAR(D9)</f>
        <v>2015</v>
      </c>
      <c r="B9" s="43">
        <v>42005</v>
      </c>
      <c r="C9" s="43">
        <v>42035</v>
      </c>
      <c r="D9" s="44">
        <f t="shared" ref="D9:D62" si="1">+B9</f>
        <v>42005</v>
      </c>
      <c r="E9" s="94">
        <v>47.401429999999998</v>
      </c>
      <c r="F9" s="46">
        <v>38.550170000000001</v>
      </c>
      <c r="G9" s="94">
        <v>40.790030000000002</v>
      </c>
      <c r="H9" s="46">
        <v>38.803780000000003</v>
      </c>
      <c r="I9" s="94">
        <v>43.952809999999999</v>
      </c>
      <c r="J9" s="46">
        <v>35.498339999999999</v>
      </c>
      <c r="K9" s="94">
        <v>47.915950000000002</v>
      </c>
      <c r="L9" s="46">
        <v>42.57291</v>
      </c>
      <c r="M9" s="94">
        <v>47.916249999999998</v>
      </c>
      <c r="N9" s="46">
        <v>42.572569999999999</v>
      </c>
      <c r="O9" s="94">
        <f t="shared" ref="O9:O72" si="2">G9+CG9</f>
        <v>40.290030000000002</v>
      </c>
      <c r="P9" s="46">
        <f t="shared" ref="P9:P72" si="3">H9+CH9</f>
        <v>38.303780000000003</v>
      </c>
      <c r="Q9" s="94">
        <f t="shared" ref="Q9:Q72" si="4">G9+CI9</f>
        <v>40.290030000000002</v>
      </c>
      <c r="R9" s="46">
        <f t="shared" ref="R9:R72" si="5">H9+CJ9</f>
        <v>38.303780000000003</v>
      </c>
      <c r="S9" s="94">
        <f t="shared" ref="S9:S72" si="6">G9+CK9</f>
        <v>43.290030000000002</v>
      </c>
      <c r="T9" s="46">
        <f t="shared" ref="T9:T72" si="7">H9+CL9</f>
        <v>40.553780000000003</v>
      </c>
      <c r="U9" s="94">
        <f t="shared" ref="U9:U72" si="8">E9+CM9</f>
        <v>48.571179999999998</v>
      </c>
      <c r="V9" s="95">
        <f t="shared" ref="V9:V72" si="9">F9+CN9</f>
        <v>39.440919999999998</v>
      </c>
      <c r="W9" s="96">
        <v>4.5701938088203864</v>
      </c>
      <c r="X9" s="96">
        <v>4.9324840624771875</v>
      </c>
      <c r="Y9" s="96">
        <v>4.5448630857021106</v>
      </c>
      <c r="Z9" s="96">
        <v>4.5529329524401243</v>
      </c>
      <c r="AA9" s="96">
        <v>4.4975316359485014</v>
      </c>
      <c r="AB9" s="96">
        <v>4.7519864928142628</v>
      </c>
      <c r="AC9" s="96">
        <v>4.7880011823798965</v>
      </c>
      <c r="AD9" s="96">
        <v>4.8547722972518832</v>
      </c>
      <c r="AE9" s="96">
        <v>4.2014019328386256</v>
      </c>
      <c r="AF9" s="96">
        <f t="shared" ref="AF9:AF72" si="10">+$Z9*$CP9</f>
        <v>4.9127776938428553</v>
      </c>
      <c r="AG9" s="96">
        <f t="shared" ref="AG9:AG72" si="11">+$Z9*$CQ9</f>
        <v>4.6881121646796835</v>
      </c>
      <c r="AH9" s="96">
        <f t="shared" ref="AH9:AH72" si="12">+$Z9*$CR9</f>
        <v>4.6490674273427306</v>
      </c>
      <c r="AI9" s="96">
        <f t="shared" ref="AI9:AI72" si="13">+$AD9*$CT9</f>
        <v>5.1965178520464681</v>
      </c>
      <c r="AJ9" s="96">
        <f t="shared" ref="AJ9:AJ72" si="14">+AC9*CU9</f>
        <v>4.6873415830542804</v>
      </c>
      <c r="AK9" s="126"/>
      <c r="AM9" s="13"/>
      <c r="AN9" s="13"/>
      <c r="AO9" s="13"/>
      <c r="AP9" s="13"/>
      <c r="AQ9" s="13"/>
      <c r="AR9" s="8">
        <f t="shared" ref="AR9:AR72" si="15">AC9*(1/(1-AR$2))+AR$3</f>
        <v>4.89814940784622</v>
      </c>
      <c r="AS9" s="8">
        <f t="shared" ref="AS9:AS72" si="16">AD9*(1/(1-AS$2))+AS$3</f>
        <v>4.9660131286227083</v>
      </c>
      <c r="AT9" s="8">
        <f t="shared" ref="AT9:AT72" si="17">(AC9+AT$3)*AT$5+((1/(1-AT$2)-1)*AC9+AT$4*AC9)</f>
        <v>5.0838081493914942</v>
      </c>
      <c r="AU9" s="8">
        <f t="shared" ref="AU9:AU72" si="18">(AD9+AU$3)*AU$5+((1/(1-AU$2)-1)*AD9+AU$4*AD9)</f>
        <v>5.1542438935128514</v>
      </c>
      <c r="AV9" s="8">
        <f t="shared" ref="AV9:AV64" si="19">(AR9+AS9+AT9+AU9)/4</f>
        <v>5.0255536448433187</v>
      </c>
      <c r="AW9" s="8"/>
      <c r="AX9" s="8">
        <f t="shared" ref="AX9:AX72" si="20">(Z9*(1/(1-$AX$2))+0.00447)</f>
        <v>4.6370839117217386</v>
      </c>
      <c r="AY9" s="8">
        <f t="shared" ref="AY9:AY72" si="21">AC9*(1/(1-AY$2))+AY$3</f>
        <v>4.8898486883611323</v>
      </c>
      <c r="AZ9" s="8">
        <f t="shared" ref="AZ9:AZ72" si="22">AB9*(1/(1-AZ$2))+AZ$3</f>
        <v>4.755237512690857</v>
      </c>
      <c r="BA9" s="8">
        <v>4.6459357945983975</v>
      </c>
      <c r="BB9" s="8">
        <f t="shared" ref="BB9:BB72" si="23">AA9*(1/(1-BB$2))+BB$3</f>
        <v>4.6303988686837805</v>
      </c>
      <c r="BC9" s="8">
        <v>4.5679474595144907</v>
      </c>
      <c r="BD9" s="8">
        <f t="shared" ref="BD9:BD72" si="24">Z9*(1/(1-BD$2))+BD$3</f>
        <v>4.6339137643798329</v>
      </c>
      <c r="BE9" s="5"/>
      <c r="BF9" s="60">
        <f t="shared" ref="BF9:BF72" si="25">+$E9*$BG$4+$F9*$BG$5</f>
        <v>43.595388200000002</v>
      </c>
      <c r="BG9" s="62">
        <f t="shared" ref="BG9:BG72" si="26">+$G9*$BG$4+$H9*$BG$5</f>
        <v>39.935942500000003</v>
      </c>
      <c r="BH9" s="62">
        <f t="shared" ref="BH9:BH72" si="27">+$I9*$BG$4+$J9*$BG$5</f>
        <v>40.3173879</v>
      </c>
      <c r="BI9" s="62">
        <f t="shared" ref="BI9:BI72" si="28">+$M9*$BG$4+$N9*$BG$5</f>
        <v>45.618467599999995</v>
      </c>
      <c r="BJ9" s="62">
        <f t="shared" ref="BJ9:BJ72" si="29">+$Q9*$BG$4+$R9*$BG$5</f>
        <v>39.435942499999996</v>
      </c>
      <c r="BK9" s="62">
        <f t="shared" ref="BK9:BK72" si="30">+$K9*$BG$4+$L9*$BG$5</f>
        <v>45.618442799999997</v>
      </c>
      <c r="BL9" s="62">
        <f t="shared" ref="BL9:BL72" si="31">+$U9*$BG$4+$V9*$BG$5</f>
        <v>44.645168200000001</v>
      </c>
      <c r="BM9" s="62">
        <f t="shared" ref="BM9:BM72" si="32">+$O9*$BG$4+$P9*$BG$5</f>
        <v>39.435942499999996</v>
      </c>
      <c r="BN9" s="63">
        <f t="shared" ref="BN9:BN72" si="33">+$S9*$BG$4+$T9*$BG$5</f>
        <v>42.113442499999998</v>
      </c>
      <c r="BO9" s="50"/>
      <c r="BP9" s="52">
        <v>2015</v>
      </c>
      <c r="BQ9" s="56">
        <f t="shared" ref="BQ9:BV16" si="34">AVERAGEIF($BX$9:$BX$260,$BP9,BZ$9:BZ$260)</f>
        <v>4.293999116040351</v>
      </c>
      <c r="BR9" s="56">
        <f t="shared" si="34"/>
        <v>4.1552973892124179</v>
      </c>
      <c r="BS9" s="56">
        <f t="shared" si="34"/>
        <v>4.2147460563629595</v>
      </c>
      <c r="BT9" s="56">
        <f t="shared" si="34"/>
        <v>4.1438546008909256</v>
      </c>
      <c r="BU9" s="56">
        <f t="shared" si="34"/>
        <v>4.2147460563629595</v>
      </c>
      <c r="BV9" s="56">
        <f t="shared" si="34"/>
        <v>4.185550531745073</v>
      </c>
      <c r="BW9" s="56"/>
      <c r="BX9" s="53">
        <f t="shared" ref="BX9:BX61" si="35">YEAR($BY9)</f>
        <v>2015</v>
      </c>
      <c r="BY9" s="97">
        <f t="shared" ref="BY9:BY72" si="36">+D9</f>
        <v>42005</v>
      </c>
      <c r="BZ9" s="56">
        <f t="shared" ref="BZ9:BZ61" si="37">(($Y9+BZ$4)*(1/(1-BZ$2))+BZ$3)</f>
        <v>4.7094661649368357</v>
      </c>
      <c r="CA9" s="56">
        <f t="shared" ref="CA9:CA61" si="38">(($AA9+CA$4)*(1/(1-CA$2))+CA$3)</f>
        <v>4.6303988686837805</v>
      </c>
      <c r="CB9" s="56">
        <v>4.6426194680677852</v>
      </c>
      <c r="CC9" s="56">
        <v>4.5646939829246165</v>
      </c>
      <c r="CD9" s="56">
        <v>4.6426194680677852</v>
      </c>
      <c r="CE9" s="56">
        <f t="shared" ref="CE9:CE61" si="39">(($AA9+CE$4)*(1/(1-CE$2))+CE$3)</f>
        <v>4.661383386646655</v>
      </c>
      <c r="CF9" s="1"/>
      <c r="CG9" s="98">
        <v>-0.5</v>
      </c>
      <c r="CH9" s="99">
        <v>-0.5</v>
      </c>
      <c r="CI9" s="99">
        <v>-0.5</v>
      </c>
      <c r="CJ9" s="99">
        <v>-0.5</v>
      </c>
      <c r="CK9" s="99">
        <v>2.5</v>
      </c>
      <c r="CL9" s="99">
        <v>1.7500000000000036</v>
      </c>
      <c r="CM9" s="99">
        <v>1.1697500000000005</v>
      </c>
      <c r="CN9" s="100">
        <v>0.89074999999999704</v>
      </c>
      <c r="CO9" s="13"/>
      <c r="CP9" s="101">
        <v>1.0790358094796617</v>
      </c>
      <c r="CQ9" s="102">
        <v>1.0296905782825356</v>
      </c>
      <c r="CR9" s="102">
        <v>1.0211148452891412</v>
      </c>
      <c r="CS9" s="102">
        <v>0.98783173021207549</v>
      </c>
      <c r="CT9" s="102">
        <v>1.0703937350445942</v>
      </c>
      <c r="CU9" s="103">
        <v>0.97897669706180335</v>
      </c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</row>
    <row r="10" spans="1:143" ht="12.75" x14ac:dyDescent="0.2">
      <c r="A10" s="3">
        <f t="shared" si="0"/>
        <v>2015</v>
      </c>
      <c r="B10" s="43">
        <v>42036</v>
      </c>
      <c r="C10" s="43">
        <v>42063</v>
      </c>
      <c r="D10" s="44">
        <f t="shared" si="1"/>
        <v>42036</v>
      </c>
      <c r="E10" s="94">
        <v>44.090029999999999</v>
      </c>
      <c r="F10" s="46">
        <v>36.485639999999997</v>
      </c>
      <c r="G10" s="94">
        <v>39.885809999999999</v>
      </c>
      <c r="H10" s="46">
        <v>37.008830000000003</v>
      </c>
      <c r="I10" s="94">
        <v>40.764330000000001</v>
      </c>
      <c r="J10" s="46">
        <v>33.509349999999998</v>
      </c>
      <c r="K10" s="94">
        <v>45.620869999999996</v>
      </c>
      <c r="L10" s="46">
        <v>40.250979999999998</v>
      </c>
      <c r="M10" s="94">
        <v>45.606319999999997</v>
      </c>
      <c r="N10" s="46">
        <v>40.250979999999998</v>
      </c>
      <c r="O10" s="94">
        <f t="shared" si="2"/>
        <v>38.885809999999999</v>
      </c>
      <c r="P10" s="46">
        <f t="shared" si="3"/>
        <v>35.758830000000003</v>
      </c>
      <c r="Q10" s="94">
        <f t="shared" si="4"/>
        <v>39.885809999999999</v>
      </c>
      <c r="R10" s="46">
        <f t="shared" si="5"/>
        <v>36.508830000000003</v>
      </c>
      <c r="S10" s="94">
        <f t="shared" si="6"/>
        <v>42.385809999999999</v>
      </c>
      <c r="T10" s="46">
        <f t="shared" si="7"/>
        <v>39.258830000000003</v>
      </c>
      <c r="U10" s="94">
        <f t="shared" si="8"/>
        <v>46.227159999999998</v>
      </c>
      <c r="V10" s="95">
        <f t="shared" si="9"/>
        <v>38.180639999999997</v>
      </c>
      <c r="W10" s="96">
        <v>4.4613796705151385</v>
      </c>
      <c r="X10" s="96">
        <v>4.6882577687600557</v>
      </c>
      <c r="Y10" s="96">
        <v>4.3983502084662707</v>
      </c>
      <c r="Z10" s="96">
        <v>4.4087284771051776</v>
      </c>
      <c r="AA10" s="96">
        <v>4.3545988594606451</v>
      </c>
      <c r="AB10" s="96">
        <v>4.5867396616787151</v>
      </c>
      <c r="AC10" s="96">
        <v>4.6229876804321552</v>
      </c>
      <c r="AD10" s="96">
        <v>4.5827226870350444</v>
      </c>
      <c r="AE10" s="96">
        <v>4.0772063507040199</v>
      </c>
      <c r="AF10" s="96">
        <f t="shared" si="10"/>
        <v>4.7588697752400977</v>
      </c>
      <c r="AG10" s="96">
        <f t="shared" si="11"/>
        <v>4.5403923280234029</v>
      </c>
      <c r="AH10" s="96">
        <f t="shared" si="12"/>
        <v>4.5025531476890341</v>
      </c>
      <c r="AI10" s="96">
        <f t="shared" si="13"/>
        <v>4.9067577723024396</v>
      </c>
      <c r="AJ10" s="96">
        <f t="shared" si="14"/>
        <v>4.5228758346172544</v>
      </c>
      <c r="AK10" s="126"/>
      <c r="AM10" s="13"/>
      <c r="AN10" s="13"/>
      <c r="AO10" s="13"/>
      <c r="AP10" s="13"/>
      <c r="AQ10" s="13"/>
      <c r="AR10" s="8">
        <f t="shared" si="15"/>
        <v>4.7304357154509145</v>
      </c>
      <c r="AS10" s="8">
        <f t="shared" si="16"/>
        <v>4.689511847784372</v>
      </c>
      <c r="AT10" s="8">
        <f t="shared" si="17"/>
        <v>4.9097381369011615</v>
      </c>
      <c r="AU10" s="8">
        <f t="shared" si="18"/>
        <v>4.8672632616889624</v>
      </c>
      <c r="AV10" s="8">
        <f t="shared" si="19"/>
        <v>4.7992372404563524</v>
      </c>
      <c r="AW10" s="8"/>
      <c r="AX10" s="8">
        <f t="shared" si="20"/>
        <v>4.4903557113402304</v>
      </c>
      <c r="AY10" s="8">
        <f t="shared" si="21"/>
        <v>4.722407286080319</v>
      </c>
      <c r="AZ10" s="8">
        <f t="shared" si="22"/>
        <v>4.5899336914098843</v>
      </c>
      <c r="BA10" s="8">
        <v>4.4987746161510698</v>
      </c>
      <c r="BB10" s="8">
        <f t="shared" si="23"/>
        <v>4.4839363453844099</v>
      </c>
      <c r="BC10" s="8">
        <v>4.4232058030061978</v>
      </c>
      <c r="BD10" s="8">
        <f t="shared" si="24"/>
        <v>4.4890574355652211</v>
      </c>
      <c r="BE10" s="5"/>
      <c r="BF10" s="60">
        <f t="shared" si="25"/>
        <v>40.820142299999993</v>
      </c>
      <c r="BG10" s="62">
        <f t="shared" si="26"/>
        <v>38.648708599999999</v>
      </c>
      <c r="BH10" s="62">
        <f t="shared" si="27"/>
        <v>37.644688599999995</v>
      </c>
      <c r="BI10" s="62">
        <f t="shared" si="28"/>
        <v>43.303523799999994</v>
      </c>
      <c r="BJ10" s="62">
        <f t="shared" si="29"/>
        <v>38.433708600000003</v>
      </c>
      <c r="BK10" s="62">
        <f t="shared" si="30"/>
        <v>43.311817299999994</v>
      </c>
      <c r="BL10" s="62">
        <f t="shared" si="31"/>
        <v>42.76715639999999</v>
      </c>
      <c r="BM10" s="62">
        <f t="shared" si="32"/>
        <v>37.541208599999997</v>
      </c>
      <c r="BN10" s="63">
        <f t="shared" si="33"/>
        <v>41.041208600000004</v>
      </c>
      <c r="BO10" s="50"/>
      <c r="BP10" s="52">
        <v>2016</v>
      </c>
      <c r="BQ10" s="56">
        <f t="shared" si="34"/>
        <v>4.2678014397433017</v>
      </c>
      <c r="BR10" s="56">
        <f t="shared" si="34"/>
        <v>4.0907784441685893</v>
      </c>
      <c r="BS10" s="56">
        <f t="shared" si="34"/>
        <v>4.1789090086596481</v>
      </c>
      <c r="BT10" s="56">
        <f t="shared" si="34"/>
        <v>4.1086066967286143</v>
      </c>
      <c r="BU10" s="56">
        <f t="shared" si="34"/>
        <v>4.1789090086596481</v>
      </c>
      <c r="BV10" s="56">
        <f t="shared" si="34"/>
        <v>4.1209322656651537</v>
      </c>
      <c r="BW10" s="56"/>
      <c r="BX10" s="53">
        <f t="shared" si="35"/>
        <v>2015</v>
      </c>
      <c r="BY10" s="97">
        <f t="shared" si="36"/>
        <v>42036</v>
      </c>
      <c r="BZ10" s="56">
        <f t="shared" si="37"/>
        <v>4.5587172429944136</v>
      </c>
      <c r="CA10" s="56">
        <f t="shared" si="38"/>
        <v>4.4839363453844099</v>
      </c>
      <c r="CB10" s="56">
        <v>4.4954582896204576</v>
      </c>
      <c r="CC10" s="56">
        <v>4.4199520622935511</v>
      </c>
      <c r="CD10" s="56">
        <v>4.4954582896204576</v>
      </c>
      <c r="CE10" s="56">
        <f t="shared" si="39"/>
        <v>4.5146953976402342</v>
      </c>
      <c r="CF10" s="1"/>
      <c r="CG10" s="98">
        <v>-1</v>
      </c>
      <c r="CH10" s="99">
        <v>-1.25</v>
      </c>
      <c r="CI10" s="99">
        <v>0</v>
      </c>
      <c r="CJ10" s="99">
        <v>-0.5</v>
      </c>
      <c r="CK10" s="99">
        <v>2.5</v>
      </c>
      <c r="CL10" s="99">
        <v>2.25</v>
      </c>
      <c r="CM10" s="99">
        <v>2.1371299999999991</v>
      </c>
      <c r="CN10" s="100">
        <v>1.6950000000000003</v>
      </c>
      <c r="CO10" s="13"/>
      <c r="CP10" s="101">
        <v>1.0794200187090739</v>
      </c>
      <c r="CQ10" s="102">
        <v>1.0298643592142189</v>
      </c>
      <c r="CR10" s="102">
        <v>1.0212815715622077</v>
      </c>
      <c r="CS10" s="102">
        <v>0.98772217025257247</v>
      </c>
      <c r="CT10" s="102">
        <v>1.0707079846188645</v>
      </c>
      <c r="CU10" s="103">
        <v>0.978344773394347</v>
      </c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</row>
    <row r="11" spans="1:143" ht="12.75" x14ac:dyDescent="0.2">
      <c r="A11" s="3">
        <f t="shared" si="0"/>
        <v>2015</v>
      </c>
      <c r="B11" s="43">
        <v>42064</v>
      </c>
      <c r="C11" s="43">
        <v>42094</v>
      </c>
      <c r="D11" s="44">
        <f t="shared" si="1"/>
        <v>42064</v>
      </c>
      <c r="E11" s="94">
        <v>37.474760000000003</v>
      </c>
      <c r="F11" s="46">
        <v>32.24071</v>
      </c>
      <c r="G11" s="94">
        <v>37.52514</v>
      </c>
      <c r="H11" s="46">
        <v>33.729149999999997</v>
      </c>
      <c r="I11" s="94">
        <v>34.440130000000003</v>
      </c>
      <c r="J11" s="46">
        <v>29.43638</v>
      </c>
      <c r="K11" s="94">
        <v>40.239910000000002</v>
      </c>
      <c r="L11" s="46">
        <v>36.68694</v>
      </c>
      <c r="M11" s="94">
        <v>40.489800000000002</v>
      </c>
      <c r="N11" s="46">
        <v>36.533520000000003</v>
      </c>
      <c r="O11" s="94">
        <f t="shared" si="2"/>
        <v>36.52514</v>
      </c>
      <c r="P11" s="46">
        <f t="shared" si="3"/>
        <v>32.229149999999997</v>
      </c>
      <c r="Q11" s="94">
        <f t="shared" si="4"/>
        <v>37.52514</v>
      </c>
      <c r="R11" s="46">
        <f t="shared" si="5"/>
        <v>33.229149999999997</v>
      </c>
      <c r="S11" s="94">
        <f t="shared" si="6"/>
        <v>39.77514</v>
      </c>
      <c r="T11" s="46">
        <f t="shared" si="7"/>
        <v>35.72914999999999</v>
      </c>
      <c r="U11" s="94">
        <f t="shared" si="8"/>
        <v>39.305380000000007</v>
      </c>
      <c r="V11" s="95">
        <f t="shared" si="9"/>
        <v>34.229959999999998</v>
      </c>
      <c r="W11" s="96">
        <v>4.2437513939046445</v>
      </c>
      <c r="X11" s="96">
        <v>4.4569922217245139</v>
      </c>
      <c r="Y11" s="96">
        <v>4.1883869782141145</v>
      </c>
      <c r="Z11" s="96">
        <v>4.2142304557254864</v>
      </c>
      <c r="AA11" s="96">
        <v>4.1600364327186066</v>
      </c>
      <c r="AB11" s="96">
        <v>4.385232068461522</v>
      </c>
      <c r="AC11" s="96">
        <v>4.327731133729813</v>
      </c>
      <c r="AD11" s="96">
        <v>4.3649817017810326</v>
      </c>
      <c r="AE11" s="96">
        <v>3.9684312127129684</v>
      </c>
      <c r="AF11" s="96">
        <f t="shared" si="10"/>
        <v>4.5576657215233718</v>
      </c>
      <c r="AG11" s="96">
        <f t="shared" si="11"/>
        <v>4.3440896575210211</v>
      </c>
      <c r="AH11" s="96">
        <f t="shared" si="12"/>
        <v>4.3076506287182985</v>
      </c>
      <c r="AI11" s="96">
        <f t="shared" si="13"/>
        <v>4.6756472654843479</v>
      </c>
      <c r="AJ11" s="96">
        <f t="shared" si="14"/>
        <v>4.2186459477633269</v>
      </c>
      <c r="AK11" s="126"/>
      <c r="AM11" s="13"/>
      <c r="AN11" s="13"/>
      <c r="AO11" s="13"/>
      <c r="AP11" s="13"/>
      <c r="AQ11" s="13"/>
      <c r="AR11" s="8">
        <f t="shared" si="15"/>
        <v>4.4303477525458002</v>
      </c>
      <c r="AS11" s="8">
        <f t="shared" si="16"/>
        <v>4.4682078684632911</v>
      </c>
      <c r="AT11" s="8">
        <f t="shared" si="17"/>
        <v>4.5982768918170729</v>
      </c>
      <c r="AU11" s="8">
        <f t="shared" si="18"/>
        <v>4.6375718996158968</v>
      </c>
      <c r="AV11" s="8">
        <f t="shared" si="19"/>
        <v>4.5336011031105148</v>
      </c>
      <c r="AW11" s="8"/>
      <c r="AX11" s="8">
        <f t="shared" si="20"/>
        <v>4.2924537766844599</v>
      </c>
      <c r="AY11" s="8">
        <f t="shared" si="21"/>
        <v>4.4228065283914892</v>
      </c>
      <c r="AZ11" s="8">
        <f t="shared" si="22"/>
        <v>4.3883566024755103</v>
      </c>
      <c r="BA11" s="8">
        <v>4.3004078239156964</v>
      </c>
      <c r="BB11" s="8">
        <f t="shared" si="23"/>
        <v>4.2845691697085835</v>
      </c>
      <c r="BC11" s="8">
        <v>4.2281004198656227</v>
      </c>
      <c r="BD11" s="8">
        <f t="shared" si="24"/>
        <v>4.2936802167006389</v>
      </c>
      <c r="BE11" s="5"/>
      <c r="BF11" s="60">
        <f t="shared" si="25"/>
        <v>35.224118500000003</v>
      </c>
      <c r="BG11" s="62">
        <f t="shared" si="26"/>
        <v>35.892864299999999</v>
      </c>
      <c r="BH11" s="62">
        <f t="shared" si="27"/>
        <v>32.288517499999998</v>
      </c>
      <c r="BI11" s="62">
        <f t="shared" si="28"/>
        <v>38.788599599999998</v>
      </c>
      <c r="BJ11" s="62">
        <f t="shared" si="29"/>
        <v>35.677864299999996</v>
      </c>
      <c r="BK11" s="62">
        <f t="shared" si="30"/>
        <v>38.7121329</v>
      </c>
      <c r="BL11" s="62">
        <f t="shared" si="31"/>
        <v>37.122949399999996</v>
      </c>
      <c r="BM11" s="62">
        <f t="shared" si="32"/>
        <v>34.677864299999996</v>
      </c>
      <c r="BN11" s="63">
        <f t="shared" si="33"/>
        <v>38.035364299999991</v>
      </c>
      <c r="BO11" s="50"/>
      <c r="BP11" s="52">
        <v>2017</v>
      </c>
      <c r="BQ11" s="56">
        <f t="shared" si="34"/>
        <v>4.4843430859261124</v>
      </c>
      <c r="BR11" s="56">
        <f t="shared" si="34"/>
        <v>4.3076043351202644</v>
      </c>
      <c r="BS11" s="56">
        <f t="shared" si="34"/>
        <v>4.393771940139696</v>
      </c>
      <c r="BT11" s="56">
        <f t="shared" si="34"/>
        <v>4.3199373866766715</v>
      </c>
      <c r="BU11" s="56">
        <f t="shared" si="34"/>
        <v>4.393771940139696</v>
      </c>
      <c r="BV11" s="56">
        <f t="shared" si="34"/>
        <v>4.3380919403159544</v>
      </c>
      <c r="BW11" s="56"/>
      <c r="BX11" s="53">
        <f t="shared" si="35"/>
        <v>2015</v>
      </c>
      <c r="BY11" s="97">
        <f t="shared" si="36"/>
        <v>42064</v>
      </c>
      <c r="BZ11" s="56">
        <f t="shared" si="37"/>
        <v>4.3426834635395766</v>
      </c>
      <c r="CA11" s="56">
        <f t="shared" si="38"/>
        <v>4.2845691697085835</v>
      </c>
      <c r="CB11" s="56">
        <v>4.2970914973850833</v>
      </c>
      <c r="CC11" s="56">
        <v>4.2248463231271023</v>
      </c>
      <c r="CD11" s="56">
        <v>4.2970914973850833</v>
      </c>
      <c r="CE11" s="56">
        <f t="shared" si="39"/>
        <v>4.3150213143663851</v>
      </c>
      <c r="CF11" s="1"/>
      <c r="CG11" s="98">
        <v>-1</v>
      </c>
      <c r="CH11" s="99">
        <v>-1.5</v>
      </c>
      <c r="CI11" s="99">
        <v>0</v>
      </c>
      <c r="CJ11" s="99">
        <v>-0.5</v>
      </c>
      <c r="CK11" s="99">
        <v>2.25</v>
      </c>
      <c r="CL11" s="99">
        <v>1.9999999999999964</v>
      </c>
      <c r="CM11" s="99">
        <v>1.8306200000000032</v>
      </c>
      <c r="CN11" s="100">
        <v>1.9892499999999984</v>
      </c>
      <c r="CO11" s="13"/>
      <c r="CP11" s="101">
        <v>1.0814941824862216</v>
      </c>
      <c r="CQ11" s="102">
        <v>1.0308144519289653</v>
      </c>
      <c r="CR11" s="102">
        <v>1.0221677893447643</v>
      </c>
      <c r="CS11" s="102">
        <v>0.98714023270055129</v>
      </c>
      <c r="CT11" s="102">
        <v>1.0711722488038278</v>
      </c>
      <c r="CU11" s="103">
        <v>0.97479390872591654</v>
      </c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</row>
    <row r="12" spans="1:143" ht="12.75" x14ac:dyDescent="0.2">
      <c r="A12" s="3">
        <f t="shared" si="0"/>
        <v>2015</v>
      </c>
      <c r="B12" s="43">
        <v>42095</v>
      </c>
      <c r="C12" s="43">
        <v>42124</v>
      </c>
      <c r="D12" s="44">
        <f t="shared" si="1"/>
        <v>42095</v>
      </c>
      <c r="E12" s="94">
        <v>37.604289999999999</v>
      </c>
      <c r="F12" s="46">
        <v>32.014180000000003</v>
      </c>
      <c r="G12" s="94">
        <v>37.866549999999997</v>
      </c>
      <c r="H12" s="46">
        <v>33.75291</v>
      </c>
      <c r="I12" s="94">
        <v>34.563969999999998</v>
      </c>
      <c r="J12" s="46">
        <v>29.222190000000001</v>
      </c>
      <c r="K12" s="94">
        <v>43.689329999999998</v>
      </c>
      <c r="L12" s="46">
        <v>37.898310000000002</v>
      </c>
      <c r="M12" s="94">
        <v>42.069020000000002</v>
      </c>
      <c r="N12" s="46">
        <v>36.875779999999999</v>
      </c>
      <c r="O12" s="94">
        <f t="shared" si="2"/>
        <v>36.616549999999997</v>
      </c>
      <c r="P12" s="46">
        <f t="shared" si="3"/>
        <v>32.75291</v>
      </c>
      <c r="Q12" s="94">
        <f t="shared" si="4"/>
        <v>34.866549999999997</v>
      </c>
      <c r="R12" s="46">
        <f t="shared" si="5"/>
        <v>33.00291</v>
      </c>
      <c r="S12" s="94">
        <f t="shared" si="6"/>
        <v>40.116549999999997</v>
      </c>
      <c r="T12" s="46">
        <f t="shared" si="7"/>
        <v>31.75291</v>
      </c>
      <c r="U12" s="94">
        <f t="shared" si="8"/>
        <v>39.965350000000001</v>
      </c>
      <c r="V12" s="95">
        <f t="shared" si="9"/>
        <v>36.877930000000006</v>
      </c>
      <c r="W12" s="96">
        <v>4.189344324752021</v>
      </c>
      <c r="X12" s="96">
        <v>4.4214309464851329</v>
      </c>
      <c r="Y12" s="96">
        <v>4.0795563483160286</v>
      </c>
      <c r="Z12" s="96">
        <v>4.0905682263609053</v>
      </c>
      <c r="AA12" s="96">
        <v>3.9593528928644801</v>
      </c>
      <c r="AB12" s="96">
        <v>4.2509752467616018</v>
      </c>
      <c r="AC12" s="96">
        <v>4.1726035696380057</v>
      </c>
      <c r="AD12" s="96">
        <v>4.3016810797879437</v>
      </c>
      <c r="AE12" s="96">
        <v>3.8227799063549077</v>
      </c>
      <c r="AF12" s="96">
        <f t="shared" si="10"/>
        <v>4.4323981291971251</v>
      </c>
      <c r="AG12" s="96">
        <f t="shared" si="11"/>
        <v>4.2235703218453668</v>
      </c>
      <c r="AH12" s="96">
        <f t="shared" si="12"/>
        <v>4.1826981413690341</v>
      </c>
      <c r="AI12" s="96">
        <f t="shared" si="13"/>
        <v>4.5881436346051343</v>
      </c>
      <c r="AJ12" s="96">
        <f t="shared" si="14"/>
        <v>4.0777691435661927</v>
      </c>
      <c r="AK12" s="126"/>
      <c r="AM12" s="13"/>
      <c r="AN12" s="13"/>
      <c r="AO12" s="13"/>
      <c r="AP12" s="13"/>
      <c r="AQ12" s="13"/>
      <c r="AR12" s="8">
        <f t="shared" si="15"/>
        <v>4.2726817660717602</v>
      </c>
      <c r="AS12" s="8">
        <f t="shared" si="16"/>
        <v>4.4038714298078494</v>
      </c>
      <c r="AT12" s="8">
        <f t="shared" si="17"/>
        <v>4.4346353915742167</v>
      </c>
      <c r="AU12" s="8">
        <f t="shared" si="18"/>
        <v>4.5707971210012817</v>
      </c>
      <c r="AV12" s="8">
        <f t="shared" si="19"/>
        <v>4.4204964271137772</v>
      </c>
      <c r="AW12" s="8"/>
      <c r="AX12" s="8">
        <f t="shared" si="20"/>
        <v>4.1666273324795542</v>
      </c>
      <c r="AY12" s="8">
        <f t="shared" si="21"/>
        <v>4.2653965191659111</v>
      </c>
      <c r="AZ12" s="8">
        <f t="shared" si="22"/>
        <v>4.2540534784305439</v>
      </c>
      <c r="BA12" s="8">
        <v>4.1610264619623099</v>
      </c>
      <c r="BB12" s="8">
        <f t="shared" si="23"/>
        <v>4.0789297190946616</v>
      </c>
      <c r="BC12" s="8">
        <v>4.0910106695091057</v>
      </c>
      <c r="BD12" s="8">
        <f t="shared" si="24"/>
        <v>4.1694589918241132</v>
      </c>
      <c r="BE12" s="5"/>
      <c r="BF12" s="60">
        <f t="shared" si="25"/>
        <v>35.2005427</v>
      </c>
      <c r="BG12" s="62">
        <f t="shared" si="26"/>
        <v>36.097684799999996</v>
      </c>
      <c r="BH12" s="62">
        <f t="shared" si="27"/>
        <v>32.267004599999993</v>
      </c>
      <c r="BI12" s="62">
        <f t="shared" si="28"/>
        <v>39.835926799999996</v>
      </c>
      <c r="BJ12" s="62">
        <f t="shared" si="29"/>
        <v>34.065184799999997</v>
      </c>
      <c r="BK12" s="62">
        <f t="shared" si="30"/>
        <v>41.199191399999997</v>
      </c>
      <c r="BL12" s="62">
        <f t="shared" si="31"/>
        <v>38.6377594</v>
      </c>
      <c r="BM12" s="62">
        <f t="shared" si="32"/>
        <v>34.955184799999998</v>
      </c>
      <c r="BN12" s="63">
        <f t="shared" si="33"/>
        <v>36.520184799999996</v>
      </c>
      <c r="BO12" s="50"/>
      <c r="BP12" s="52">
        <v>2018</v>
      </c>
      <c r="BQ12" s="56">
        <f t="shared" si="34"/>
        <v>4.580434349690103</v>
      </c>
      <c r="BR12" s="56">
        <f t="shared" si="34"/>
        <v>4.315239568794107</v>
      </c>
      <c r="BS12" s="56">
        <f t="shared" si="34"/>
        <v>4.4787601596760913</v>
      </c>
      <c r="BT12" s="56">
        <f t="shared" si="34"/>
        <v>4.4035284414405842</v>
      </c>
      <c r="BU12" s="56">
        <f t="shared" si="34"/>
        <v>4.4787601596760913</v>
      </c>
      <c r="BV12" s="56">
        <f t="shared" si="34"/>
        <v>4.3457389277362157</v>
      </c>
      <c r="BW12" s="56"/>
      <c r="BX12" s="53">
        <f t="shared" si="35"/>
        <v>2015</v>
      </c>
      <c r="BY12" s="97">
        <f t="shared" si="36"/>
        <v>42095</v>
      </c>
      <c r="BZ12" s="56">
        <f t="shared" si="37"/>
        <v>4.2307062746332225</v>
      </c>
      <c r="CA12" s="56">
        <f t="shared" si="38"/>
        <v>4.0789297190946616</v>
      </c>
      <c r="CB12" s="56">
        <v>4.1577101354316977</v>
      </c>
      <c r="CC12" s="56">
        <v>4.0877563226109155</v>
      </c>
      <c r="CD12" s="56">
        <v>4.1577101354316977</v>
      </c>
      <c r="CE12" s="56">
        <f t="shared" si="39"/>
        <v>4.1090653005587843</v>
      </c>
      <c r="CF12" s="1"/>
      <c r="CG12" s="98">
        <v>-1.25</v>
      </c>
      <c r="CH12" s="99">
        <v>-1</v>
      </c>
      <c r="CI12" s="99">
        <v>-3</v>
      </c>
      <c r="CJ12" s="99">
        <v>-0.75</v>
      </c>
      <c r="CK12" s="99">
        <v>2.25</v>
      </c>
      <c r="CL12" s="99">
        <v>-2</v>
      </c>
      <c r="CM12" s="99">
        <v>2.3610600000000019</v>
      </c>
      <c r="CN12" s="100">
        <v>4.8637499999999996</v>
      </c>
      <c r="CO12" s="13"/>
      <c r="CP12" s="101">
        <v>1.0835653835653836</v>
      </c>
      <c r="CQ12" s="102">
        <v>1.0325143325143324</v>
      </c>
      <c r="CR12" s="102">
        <v>1.0225225225225225</v>
      </c>
      <c r="CS12" s="102">
        <v>0.96792246792246794</v>
      </c>
      <c r="CT12" s="102">
        <v>1.066593164277839</v>
      </c>
      <c r="CU12" s="103">
        <v>0.9772721217127176</v>
      </c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</row>
    <row r="13" spans="1:143" ht="12.75" x14ac:dyDescent="0.2">
      <c r="A13" s="3">
        <f t="shared" si="0"/>
        <v>2015</v>
      </c>
      <c r="B13" s="43">
        <v>42125</v>
      </c>
      <c r="C13" s="43">
        <v>42155</v>
      </c>
      <c r="D13" s="44">
        <f t="shared" si="1"/>
        <v>42125</v>
      </c>
      <c r="E13" s="94">
        <v>30.965050000000002</v>
      </c>
      <c r="F13" s="46">
        <v>27.32443</v>
      </c>
      <c r="G13" s="94">
        <v>36.342790000000001</v>
      </c>
      <c r="H13" s="46">
        <v>32.116979999999998</v>
      </c>
      <c r="I13" s="94">
        <v>28.216850000000001</v>
      </c>
      <c r="J13" s="46">
        <v>24.736419999999999</v>
      </c>
      <c r="K13" s="94">
        <v>37.351959999999998</v>
      </c>
      <c r="L13" s="46">
        <v>34.019179999999999</v>
      </c>
      <c r="M13" s="94">
        <v>38.958350000000003</v>
      </c>
      <c r="N13" s="46">
        <v>34.448990000000002</v>
      </c>
      <c r="O13" s="94">
        <f t="shared" si="2"/>
        <v>35.342790000000001</v>
      </c>
      <c r="P13" s="46">
        <f t="shared" si="3"/>
        <v>30.616979999999998</v>
      </c>
      <c r="Q13" s="94">
        <f t="shared" si="4"/>
        <v>35.342790000000001</v>
      </c>
      <c r="R13" s="46">
        <f t="shared" si="5"/>
        <v>31.116979999999998</v>
      </c>
      <c r="S13" s="94">
        <f t="shared" si="6"/>
        <v>39.092790000000001</v>
      </c>
      <c r="T13" s="46">
        <f t="shared" si="7"/>
        <v>30.116979999999998</v>
      </c>
      <c r="U13" s="94">
        <f t="shared" si="8"/>
        <v>33.431179999999998</v>
      </c>
      <c r="V13" s="95">
        <f t="shared" si="9"/>
        <v>32.544430000000006</v>
      </c>
      <c r="W13" s="96">
        <v>4.1349372555993966</v>
      </c>
      <c r="X13" s="96">
        <v>4.3618656455642553</v>
      </c>
      <c r="Y13" s="96">
        <v>4.0132119362661234</v>
      </c>
      <c r="Z13" s="96">
        <v>4.0104823692663558</v>
      </c>
      <c r="AA13" s="96">
        <v>3.8808450437123541</v>
      </c>
      <c r="AB13" s="96">
        <v>4.1667497761408603</v>
      </c>
      <c r="AC13" s="96">
        <v>4.089372280866427</v>
      </c>
      <c r="AD13" s="96">
        <v>4.124902049874275</v>
      </c>
      <c r="AE13" s="96">
        <v>3.7453308572015809</v>
      </c>
      <c r="AF13" s="96">
        <f t="shared" si="10"/>
        <v>4.347098097151683</v>
      </c>
      <c r="AG13" s="96">
        <f t="shared" si="11"/>
        <v>4.1413333208468215</v>
      </c>
      <c r="AH13" s="96">
        <f t="shared" si="12"/>
        <v>4.1012836619735422</v>
      </c>
      <c r="AI13" s="96">
        <f t="shared" si="13"/>
        <v>4.4005750095446521</v>
      </c>
      <c r="AJ13" s="96">
        <f t="shared" si="14"/>
        <v>3.9753514248564521</v>
      </c>
      <c r="AK13" s="126"/>
      <c r="AM13" s="13"/>
      <c r="AN13" s="13"/>
      <c r="AO13" s="13"/>
      <c r="AP13" s="13"/>
      <c r="AQ13" s="13"/>
      <c r="AR13" s="8">
        <f t="shared" si="15"/>
        <v>4.1880885261372365</v>
      </c>
      <c r="AS13" s="8">
        <f t="shared" si="16"/>
        <v>4.2241996847995473</v>
      </c>
      <c r="AT13" s="8">
        <f t="shared" si="17"/>
        <v>4.3468360823962113</v>
      </c>
      <c r="AU13" s="8">
        <f t="shared" si="18"/>
        <v>4.3843158477607052</v>
      </c>
      <c r="AV13" s="8">
        <f t="shared" si="19"/>
        <v>4.2858600352734246</v>
      </c>
      <c r="AW13" s="8"/>
      <c r="AX13" s="8">
        <f t="shared" si="20"/>
        <v>4.0851398913984092</v>
      </c>
      <c r="AY13" s="8">
        <f t="shared" si="21"/>
        <v>4.1809406198543142</v>
      </c>
      <c r="AZ13" s="8">
        <f t="shared" si="22"/>
        <v>4.1697989602221055</v>
      </c>
      <c r="BA13" s="8">
        <v>4.0795117586234202</v>
      </c>
      <c r="BB13" s="8">
        <f t="shared" si="23"/>
        <v>3.9984831065809554</v>
      </c>
      <c r="BC13" s="8">
        <v>4.0108361743362773</v>
      </c>
      <c r="BD13" s="8">
        <f t="shared" si="24"/>
        <v>4.0890111193032199</v>
      </c>
      <c r="BE13" s="5"/>
      <c r="BF13" s="60">
        <f t="shared" si="25"/>
        <v>29.399583399999997</v>
      </c>
      <c r="BG13" s="62">
        <f t="shared" si="26"/>
        <v>34.525691699999996</v>
      </c>
      <c r="BH13" s="62">
        <f t="shared" si="27"/>
        <v>26.720265099999999</v>
      </c>
      <c r="BI13" s="62">
        <f t="shared" si="28"/>
        <v>37.019325199999997</v>
      </c>
      <c r="BJ13" s="62">
        <f t="shared" si="29"/>
        <v>33.525691699999996</v>
      </c>
      <c r="BK13" s="62">
        <f t="shared" si="30"/>
        <v>35.918864599999992</v>
      </c>
      <c r="BL13" s="62">
        <f t="shared" si="31"/>
        <v>33.049877500000001</v>
      </c>
      <c r="BM13" s="62">
        <f t="shared" si="32"/>
        <v>33.3106917</v>
      </c>
      <c r="BN13" s="63">
        <f t="shared" si="33"/>
        <v>35.233191699999999</v>
      </c>
      <c r="BO13" s="50"/>
      <c r="BP13" s="52">
        <v>2019</v>
      </c>
      <c r="BQ13" s="56">
        <f t="shared" si="34"/>
        <v>4.9155372417914638</v>
      </c>
      <c r="BR13" s="56">
        <f t="shared" si="34"/>
        <v>4.569688896403802</v>
      </c>
      <c r="BS13" s="56">
        <f t="shared" si="34"/>
        <v>4.7882238774912018</v>
      </c>
      <c r="BT13" s="56">
        <f t="shared" si="34"/>
        <v>4.707904727053311</v>
      </c>
      <c r="BU13" s="56">
        <f t="shared" si="34"/>
        <v>4.7882238774912018</v>
      </c>
      <c r="BV13" s="56">
        <f t="shared" si="34"/>
        <v>4.6005799568970334</v>
      </c>
      <c r="BW13" s="56"/>
      <c r="BX13" s="53">
        <f t="shared" si="35"/>
        <v>2015</v>
      </c>
      <c r="BY13" s="97">
        <f t="shared" si="36"/>
        <v>42125</v>
      </c>
      <c r="BZ13" s="56">
        <f t="shared" si="37"/>
        <v>4.1624436837803511</v>
      </c>
      <c r="CA13" s="56">
        <f t="shared" si="38"/>
        <v>3.9984831065809554</v>
      </c>
      <c r="CB13" s="56">
        <v>4.076195432092808</v>
      </c>
      <c r="CC13" s="56">
        <v>4.0075816811366662</v>
      </c>
      <c r="CD13" s="56">
        <v>4.076195432092808</v>
      </c>
      <c r="CE13" s="56">
        <f t="shared" si="39"/>
        <v>4.0284948478164546</v>
      </c>
      <c r="CF13" s="1"/>
      <c r="CG13" s="98">
        <v>-1</v>
      </c>
      <c r="CH13" s="99">
        <v>-1.5</v>
      </c>
      <c r="CI13" s="99">
        <v>-1</v>
      </c>
      <c r="CJ13" s="99">
        <v>-1</v>
      </c>
      <c r="CK13" s="99">
        <v>2.75</v>
      </c>
      <c r="CL13" s="99">
        <v>-2</v>
      </c>
      <c r="CM13" s="99">
        <v>2.4661299999999997</v>
      </c>
      <c r="CN13" s="100">
        <v>5.2200000000000024</v>
      </c>
      <c r="CO13" s="13"/>
      <c r="CP13" s="101">
        <v>1.0839339752407153</v>
      </c>
      <c r="CQ13" s="102">
        <v>1.0326272352132051</v>
      </c>
      <c r="CR13" s="102">
        <v>1.0226409903713893</v>
      </c>
      <c r="CS13" s="102">
        <v>0.96767537826685013</v>
      </c>
      <c r="CT13" s="102">
        <v>1.0668313953488373</v>
      </c>
      <c r="CU13" s="103">
        <v>0.97211776082518542</v>
      </c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</row>
    <row r="14" spans="1:143" ht="12.75" x14ac:dyDescent="0.2">
      <c r="A14" s="3">
        <f t="shared" si="0"/>
        <v>2015</v>
      </c>
      <c r="B14" s="43">
        <v>42156</v>
      </c>
      <c r="C14" s="43">
        <v>42185</v>
      </c>
      <c r="D14" s="44">
        <f t="shared" si="1"/>
        <v>42156</v>
      </c>
      <c r="E14" s="94">
        <v>35.971629999999998</v>
      </c>
      <c r="F14" s="46">
        <v>29.157360000000001</v>
      </c>
      <c r="G14" s="94">
        <v>38.392809999999997</v>
      </c>
      <c r="H14" s="46">
        <v>33.289490000000001</v>
      </c>
      <c r="I14" s="94">
        <v>33.003140000000002</v>
      </c>
      <c r="J14" s="46">
        <v>26.488700000000001</v>
      </c>
      <c r="K14" s="94">
        <v>41.782899999999998</v>
      </c>
      <c r="L14" s="46">
        <v>35.490879999999997</v>
      </c>
      <c r="M14" s="94">
        <v>41.33775</v>
      </c>
      <c r="N14" s="46">
        <v>35.671169999999996</v>
      </c>
      <c r="O14" s="94">
        <f t="shared" si="2"/>
        <v>38.142809999999997</v>
      </c>
      <c r="P14" s="46">
        <f t="shared" si="3"/>
        <v>32.539490000000001</v>
      </c>
      <c r="Q14" s="94">
        <f t="shared" si="4"/>
        <v>38.392809999999997</v>
      </c>
      <c r="R14" s="46">
        <f t="shared" si="5"/>
        <v>32.539490000000001</v>
      </c>
      <c r="S14" s="94">
        <f t="shared" si="6"/>
        <v>41.392809999999997</v>
      </c>
      <c r="T14" s="46">
        <f t="shared" si="7"/>
        <v>31.289490000000001</v>
      </c>
      <c r="U14" s="94">
        <f t="shared" si="8"/>
        <v>39.22569</v>
      </c>
      <c r="V14" s="95">
        <f t="shared" si="9"/>
        <v>35.386110000000002</v>
      </c>
      <c r="W14" s="96">
        <v>4.0805301864467731</v>
      </c>
      <c r="X14" s="96">
        <v>4.3010864926329919</v>
      </c>
      <c r="Y14" s="96">
        <v>3.9332567064317998</v>
      </c>
      <c r="Z14" s="96">
        <v>3.9417329760221955</v>
      </c>
      <c r="AA14" s="96">
        <v>3.8151190819044789</v>
      </c>
      <c r="AB14" s="96">
        <v>4.0995258790126226</v>
      </c>
      <c r="AC14" s="96">
        <v>3.9993176934892043</v>
      </c>
      <c r="AD14" s="96">
        <v>3.8223639386376136</v>
      </c>
      <c r="AE14" s="96">
        <v>3.605253022354288</v>
      </c>
      <c r="AF14" s="96">
        <f t="shared" si="10"/>
        <v>4.2714678832564195</v>
      </c>
      <c r="AG14" s="96">
        <f t="shared" si="11"/>
        <v>4.0699632177243936</v>
      </c>
      <c r="AH14" s="96">
        <f t="shared" si="12"/>
        <v>4.0306320931686779</v>
      </c>
      <c r="AI14" s="96">
        <f t="shared" si="13"/>
        <v>4.0778949098675108</v>
      </c>
      <c r="AJ14" s="96">
        <f t="shared" si="14"/>
        <v>3.8751398187153914</v>
      </c>
      <c r="AK14" s="126"/>
      <c r="AM14" s="13"/>
      <c r="AN14" s="13"/>
      <c r="AO14" s="13"/>
      <c r="AP14" s="13"/>
      <c r="AQ14" s="13"/>
      <c r="AR14" s="8">
        <f t="shared" si="15"/>
        <v>4.0965603348807846</v>
      </c>
      <c r="AS14" s="8">
        <f t="shared" si="16"/>
        <v>3.9167110058315009</v>
      </c>
      <c r="AT14" s="8">
        <f t="shared" si="17"/>
        <v>4.2518389884339891</v>
      </c>
      <c r="AU14" s="8">
        <f t="shared" si="18"/>
        <v>4.0651734007478222</v>
      </c>
      <c r="AV14" s="8">
        <f t="shared" si="19"/>
        <v>4.0825709324735246</v>
      </c>
      <c r="AW14" s="8"/>
      <c r="AX14" s="8">
        <f t="shared" si="20"/>
        <v>4.0151873138198981</v>
      </c>
      <c r="AY14" s="8">
        <f t="shared" si="21"/>
        <v>4.0895610284010182</v>
      </c>
      <c r="AZ14" s="8">
        <f t="shared" si="22"/>
        <v>4.1025518789901421</v>
      </c>
      <c r="BA14" s="8">
        <v>4.0097531634463062</v>
      </c>
      <c r="BB14" s="8">
        <f t="shared" si="23"/>
        <v>3.9311340320775479</v>
      </c>
      <c r="BC14" s="8">
        <v>3.9422245015557364</v>
      </c>
      <c r="BD14" s="8">
        <f t="shared" si="24"/>
        <v>4.019950955321141</v>
      </c>
      <c r="BE14" s="5"/>
      <c r="BF14" s="60">
        <f t="shared" si="25"/>
        <v>33.041493899999999</v>
      </c>
      <c r="BG14" s="62">
        <f t="shared" si="26"/>
        <v>36.1983824</v>
      </c>
      <c r="BH14" s="62">
        <f t="shared" si="27"/>
        <v>30.2019308</v>
      </c>
      <c r="BI14" s="62">
        <f t="shared" si="28"/>
        <v>38.901120599999999</v>
      </c>
      <c r="BJ14" s="62">
        <f t="shared" si="29"/>
        <v>35.875882399999995</v>
      </c>
      <c r="BK14" s="62">
        <f t="shared" si="30"/>
        <v>39.077331399999991</v>
      </c>
      <c r="BL14" s="62">
        <f t="shared" si="31"/>
        <v>37.574670599999997</v>
      </c>
      <c r="BM14" s="62">
        <f t="shared" si="32"/>
        <v>35.733382399999996</v>
      </c>
      <c r="BN14" s="63">
        <f t="shared" si="33"/>
        <v>37.048382399999994</v>
      </c>
      <c r="BO14" s="50"/>
      <c r="BP14" s="52">
        <v>2020</v>
      </c>
      <c r="BQ14" s="56">
        <f t="shared" si="34"/>
        <v>5.5921004642907519</v>
      </c>
      <c r="BR14" s="56">
        <f t="shared" si="34"/>
        <v>5.2132639812700505</v>
      </c>
      <c r="BS14" s="56">
        <f t="shared" si="34"/>
        <v>5.4774365484159837</v>
      </c>
      <c r="BT14" s="56">
        <f t="shared" si="34"/>
        <v>5.3857870786724602</v>
      </c>
      <c r="BU14" s="56">
        <f t="shared" si="34"/>
        <v>5.4774365484159837</v>
      </c>
      <c r="BV14" s="56">
        <f t="shared" si="34"/>
        <v>5.2451457669555017</v>
      </c>
      <c r="BW14" s="56"/>
      <c r="BX14" s="53">
        <f t="shared" si="35"/>
        <v>2015</v>
      </c>
      <c r="BY14" s="97">
        <f t="shared" si="36"/>
        <v>42156</v>
      </c>
      <c r="BZ14" s="56">
        <f t="shared" si="37"/>
        <v>4.0801767531966249</v>
      </c>
      <c r="CA14" s="56">
        <f t="shared" si="38"/>
        <v>3.9311340320775479</v>
      </c>
      <c r="CB14" s="56">
        <v>4.006436836915694</v>
      </c>
      <c r="CC14" s="56">
        <v>3.9389698831543996</v>
      </c>
      <c r="CD14" s="56">
        <v>4.006436836915694</v>
      </c>
      <c r="CE14" s="56">
        <f t="shared" si="39"/>
        <v>3.9610420955505736</v>
      </c>
      <c r="CF14" s="1"/>
      <c r="CG14" s="98">
        <v>-0.25</v>
      </c>
      <c r="CH14" s="99">
        <v>-0.75</v>
      </c>
      <c r="CI14" s="99">
        <v>0</v>
      </c>
      <c r="CJ14" s="99">
        <v>-0.75</v>
      </c>
      <c r="CK14" s="99">
        <v>3</v>
      </c>
      <c r="CL14" s="99">
        <v>-2</v>
      </c>
      <c r="CM14" s="99">
        <v>3.2540599999999991</v>
      </c>
      <c r="CN14" s="100">
        <v>6.228749999999998</v>
      </c>
      <c r="CO14" s="13"/>
      <c r="CP14" s="101">
        <v>1.0836522689994532</v>
      </c>
      <c r="CQ14" s="102">
        <v>1.0325314379442319</v>
      </c>
      <c r="CR14" s="102">
        <v>1.0225533078184801</v>
      </c>
      <c r="CS14" s="102">
        <v>0.96787862219792242</v>
      </c>
      <c r="CT14" s="102">
        <v>1.0668515545175887</v>
      </c>
      <c r="CU14" s="103">
        <v>0.96895023494233234</v>
      </c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</row>
    <row r="15" spans="1:143" ht="12.75" x14ac:dyDescent="0.2">
      <c r="A15" s="3">
        <f t="shared" si="0"/>
        <v>2015</v>
      </c>
      <c r="B15" s="43">
        <v>42186</v>
      </c>
      <c r="C15" s="43">
        <v>42216</v>
      </c>
      <c r="D15" s="44">
        <f t="shared" si="1"/>
        <v>42186</v>
      </c>
      <c r="E15" s="94">
        <v>43.23124</v>
      </c>
      <c r="F15" s="46">
        <v>32.084739999999996</v>
      </c>
      <c r="G15" s="94">
        <v>44.298729999999999</v>
      </c>
      <c r="H15" s="46">
        <v>35.165660000000003</v>
      </c>
      <c r="I15" s="94">
        <v>39.943330000000003</v>
      </c>
      <c r="J15" s="46">
        <v>29.287269999999999</v>
      </c>
      <c r="K15" s="94">
        <v>47.242260000000002</v>
      </c>
      <c r="L15" s="46">
        <v>37.153559999999999</v>
      </c>
      <c r="M15" s="94">
        <v>47.173360000000002</v>
      </c>
      <c r="N15" s="46">
        <v>37.335070000000002</v>
      </c>
      <c r="O15" s="94">
        <f t="shared" si="2"/>
        <v>48.798729999999999</v>
      </c>
      <c r="P15" s="46">
        <f t="shared" si="3"/>
        <v>34.165660000000003</v>
      </c>
      <c r="Q15" s="94">
        <f t="shared" si="4"/>
        <v>49.298729999999999</v>
      </c>
      <c r="R15" s="46">
        <f t="shared" si="5"/>
        <v>35.165660000000003</v>
      </c>
      <c r="S15" s="94">
        <f t="shared" si="6"/>
        <v>48.548729999999999</v>
      </c>
      <c r="T15" s="46">
        <f t="shared" si="7"/>
        <v>37.665660000000003</v>
      </c>
      <c r="U15" s="94">
        <f t="shared" si="8"/>
        <v>44.978610000000003</v>
      </c>
      <c r="V15" s="95">
        <f t="shared" si="9"/>
        <v>37.197239999999994</v>
      </c>
      <c r="W15" s="96">
        <v>4.0805301864467731</v>
      </c>
      <c r="X15" s="96">
        <v>4.3060617872928493</v>
      </c>
      <c r="Y15" s="96">
        <v>3.9330950602781605</v>
      </c>
      <c r="Z15" s="96">
        <v>3.9252765707944088</v>
      </c>
      <c r="AA15" s="96">
        <v>3.8009752644830375</v>
      </c>
      <c r="AB15" s="96">
        <v>4.0959407307316589</v>
      </c>
      <c r="AC15" s="96">
        <v>3.9818579402263432</v>
      </c>
      <c r="AD15" s="96">
        <v>3.8062366503456859</v>
      </c>
      <c r="AE15" s="96">
        <v>3.5834309902078187</v>
      </c>
      <c r="AF15" s="96">
        <f t="shared" si="10"/>
        <v>4.2508930991573024</v>
      </c>
      <c r="AG15" s="96">
        <f t="shared" si="11"/>
        <v>4.0522225857507026</v>
      </c>
      <c r="AH15" s="96">
        <f t="shared" si="12"/>
        <v>4.0128693211142519</v>
      </c>
      <c r="AI15" s="96">
        <f t="shared" si="13"/>
        <v>4.0598796779648758</v>
      </c>
      <c r="AJ15" s="96">
        <f t="shared" si="14"/>
        <v>3.8337335748467098</v>
      </c>
      <c r="AK15" s="126"/>
      <c r="AL15" s="99"/>
      <c r="AM15" s="13"/>
      <c r="AN15" s="13"/>
      <c r="AO15" s="13"/>
      <c r="AP15" s="13"/>
      <c r="AQ15" s="13"/>
      <c r="AR15" s="8">
        <f t="shared" si="15"/>
        <v>4.0788148797909773</v>
      </c>
      <c r="AS15" s="8">
        <f t="shared" si="16"/>
        <v>3.9003198194386481</v>
      </c>
      <c r="AT15" s="8">
        <f t="shared" si="17"/>
        <v>4.2334209836484975</v>
      </c>
      <c r="AU15" s="8">
        <f t="shared" si="18"/>
        <v>4.048160991209965</v>
      </c>
      <c r="AV15" s="8">
        <f t="shared" si="19"/>
        <v>4.0651791685220218</v>
      </c>
      <c r="AW15" s="8"/>
      <c r="AX15" s="8">
        <f t="shared" si="20"/>
        <v>3.9984429047562156</v>
      </c>
      <c r="AY15" s="8">
        <f t="shared" si="21"/>
        <v>4.0718443837913165</v>
      </c>
      <c r="AZ15" s="8">
        <f t="shared" si="22"/>
        <v>4.0989654942671807</v>
      </c>
      <c r="BA15" s="8">
        <v>3.9932621621682367</v>
      </c>
      <c r="BB15" s="8">
        <f t="shared" si="23"/>
        <v>3.9166409309181653</v>
      </c>
      <c r="BC15" s="8">
        <v>3.9260046338728847</v>
      </c>
      <c r="BD15" s="8">
        <f t="shared" si="24"/>
        <v>4.0034201615212544</v>
      </c>
      <c r="BE15" s="5"/>
      <c r="BF15" s="60">
        <f t="shared" si="25"/>
        <v>38.438244999999995</v>
      </c>
      <c r="BG15" s="62">
        <f t="shared" si="26"/>
        <v>40.3715099</v>
      </c>
      <c r="BH15" s="62">
        <f t="shared" si="27"/>
        <v>35.361224200000002</v>
      </c>
      <c r="BI15" s="62">
        <f t="shared" si="28"/>
        <v>42.942895300000004</v>
      </c>
      <c r="BJ15" s="62">
        <f t="shared" si="29"/>
        <v>43.221509900000001</v>
      </c>
      <c r="BK15" s="62">
        <f t="shared" si="30"/>
        <v>42.904118999999994</v>
      </c>
      <c r="BL15" s="62">
        <f t="shared" si="31"/>
        <v>41.632620899999999</v>
      </c>
      <c r="BM15" s="62">
        <f t="shared" si="32"/>
        <v>42.506509899999998</v>
      </c>
      <c r="BN15" s="63">
        <f t="shared" si="33"/>
        <v>43.869009899999995</v>
      </c>
      <c r="BO15" s="50"/>
      <c r="BP15" s="52">
        <v>2021</v>
      </c>
      <c r="BQ15" s="56">
        <f t="shared" si="34"/>
        <v>6.3325403168574432</v>
      </c>
      <c r="BR15" s="56">
        <f t="shared" si="34"/>
        <v>5.9548887339879917</v>
      </c>
      <c r="BS15" s="56">
        <f t="shared" si="34"/>
        <v>6.2233207818608349</v>
      </c>
      <c r="BT15" s="56">
        <f t="shared" si="34"/>
        <v>6.1194093400345437</v>
      </c>
      <c r="BU15" s="56">
        <f t="shared" si="34"/>
        <v>6.2233207818608349</v>
      </c>
      <c r="BV15" s="56">
        <f t="shared" si="34"/>
        <v>5.9879121833937594</v>
      </c>
      <c r="BW15" s="56"/>
      <c r="BX15" s="53">
        <f t="shared" si="35"/>
        <v>2015</v>
      </c>
      <c r="BY15" s="97">
        <f t="shared" si="36"/>
        <v>42186</v>
      </c>
      <c r="BZ15" s="56">
        <f t="shared" si="37"/>
        <v>4.08001043345834</v>
      </c>
      <c r="CA15" s="56">
        <f t="shared" si="38"/>
        <v>3.9166409309181653</v>
      </c>
      <c r="CB15" s="56">
        <v>3.9899458356376245</v>
      </c>
      <c r="CC15" s="56">
        <v>3.9227499858737351</v>
      </c>
      <c r="CD15" s="56">
        <v>3.9899458356376245</v>
      </c>
      <c r="CE15" s="56">
        <f t="shared" si="39"/>
        <v>3.9465266835827557</v>
      </c>
      <c r="CF15" s="1"/>
      <c r="CG15" s="98">
        <v>4.5</v>
      </c>
      <c r="CH15" s="99">
        <v>-1</v>
      </c>
      <c r="CI15" s="99">
        <v>5</v>
      </c>
      <c r="CJ15" s="99">
        <v>0</v>
      </c>
      <c r="CK15" s="99">
        <v>4.25</v>
      </c>
      <c r="CL15" s="99">
        <v>2.5</v>
      </c>
      <c r="CM15" s="99">
        <v>1.7473700000000036</v>
      </c>
      <c r="CN15" s="100">
        <v>5.1124999999999972</v>
      </c>
      <c r="CO15" s="13"/>
      <c r="CP15" s="101">
        <v>1.0829537798140412</v>
      </c>
      <c r="CQ15" s="102">
        <v>1.0323406548982617</v>
      </c>
      <c r="CR15" s="102">
        <v>1.0223150518798005</v>
      </c>
      <c r="CS15" s="102">
        <v>0.96833310874545209</v>
      </c>
      <c r="CT15" s="102">
        <v>1.0666387959866221</v>
      </c>
      <c r="CU15" s="103">
        <v>0.96280018835347669</v>
      </c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</row>
    <row r="16" spans="1:143" ht="12.75" x14ac:dyDescent="0.2">
      <c r="A16" s="3">
        <f t="shared" si="0"/>
        <v>2015</v>
      </c>
      <c r="B16" s="43">
        <v>42217</v>
      </c>
      <c r="C16" s="43">
        <v>42247</v>
      </c>
      <c r="D16" s="44">
        <f t="shared" si="1"/>
        <v>42217</v>
      </c>
      <c r="E16" s="94">
        <v>44.729320000000001</v>
      </c>
      <c r="F16" s="46">
        <v>33.579169999999998</v>
      </c>
      <c r="G16" s="94">
        <v>44.492370000000001</v>
      </c>
      <c r="H16" s="46">
        <v>36.054250000000003</v>
      </c>
      <c r="I16" s="94">
        <v>41.381329999999998</v>
      </c>
      <c r="J16" s="46">
        <v>30.718879999999999</v>
      </c>
      <c r="K16" s="94">
        <v>47.483460000000001</v>
      </c>
      <c r="L16" s="46">
        <v>37.909170000000003</v>
      </c>
      <c r="M16" s="94">
        <v>47.486800000000002</v>
      </c>
      <c r="N16" s="46">
        <v>38.328060000000001</v>
      </c>
      <c r="O16" s="94">
        <f t="shared" si="2"/>
        <v>47.992370000000001</v>
      </c>
      <c r="P16" s="46">
        <f t="shared" si="3"/>
        <v>35.054250000000003</v>
      </c>
      <c r="Q16" s="94">
        <f t="shared" si="4"/>
        <v>48.742370000000001</v>
      </c>
      <c r="R16" s="46">
        <f t="shared" si="5"/>
        <v>36.054250000000003</v>
      </c>
      <c r="S16" s="94">
        <f t="shared" si="6"/>
        <v>48.242370000000001</v>
      </c>
      <c r="T16" s="46">
        <f t="shared" si="7"/>
        <v>38.554249999999996</v>
      </c>
      <c r="U16" s="94">
        <f t="shared" si="8"/>
        <v>46.491630000000001</v>
      </c>
      <c r="V16" s="95">
        <f t="shared" si="9"/>
        <v>35.365289999999995</v>
      </c>
      <c r="W16" s="96">
        <v>4.1349372555993966</v>
      </c>
      <c r="X16" s="96">
        <v>4.3659834784336109</v>
      </c>
      <c r="Y16" s="96">
        <v>3.9793527551184709</v>
      </c>
      <c r="Z16" s="96">
        <v>3.9708214490320248</v>
      </c>
      <c r="AA16" s="96">
        <v>3.8453146513827279</v>
      </c>
      <c r="AB16" s="96">
        <v>4.1449417641478634</v>
      </c>
      <c r="AC16" s="96">
        <v>4.0277421529950335</v>
      </c>
      <c r="AD16" s="96">
        <v>3.9099587941580891</v>
      </c>
      <c r="AE16" s="96">
        <v>3.6265901961017279</v>
      </c>
      <c r="AF16" s="96">
        <f t="shared" si="10"/>
        <v>4.2999162946128626</v>
      </c>
      <c r="AG16" s="96">
        <f t="shared" si="11"/>
        <v>4.0991054183739877</v>
      </c>
      <c r="AH16" s="96">
        <f t="shared" si="12"/>
        <v>4.0593705003096998</v>
      </c>
      <c r="AI16" s="96">
        <f t="shared" si="13"/>
        <v>4.1704421985888427</v>
      </c>
      <c r="AJ16" s="96">
        <f t="shared" si="14"/>
        <v>3.872493674650356</v>
      </c>
      <c r="AK16" s="126"/>
      <c r="AL16" s="99"/>
      <c r="AM16" s="13"/>
      <c r="AN16" s="13"/>
      <c r="AO16" s="13"/>
      <c r="AP16" s="13"/>
      <c r="AQ16" s="13"/>
      <c r="AR16" s="8">
        <f t="shared" si="15"/>
        <v>4.1254499166531486</v>
      </c>
      <c r="AS16" s="8">
        <f t="shared" si="16"/>
        <v>4.0057392155280915</v>
      </c>
      <c r="AT16" s="8">
        <f t="shared" si="17"/>
        <v>4.2818234803865174</v>
      </c>
      <c r="AU16" s="8">
        <f t="shared" si="18"/>
        <v>4.1575757642790609</v>
      </c>
      <c r="AV16" s="8">
        <f t="shared" si="19"/>
        <v>4.1426470942117053</v>
      </c>
      <c r="AW16" s="8"/>
      <c r="AX16" s="8">
        <f t="shared" si="20"/>
        <v>4.0447848647049502</v>
      </c>
      <c r="AY16" s="8">
        <f t="shared" si="21"/>
        <v>4.1184037067428036</v>
      </c>
      <c r="AZ16" s="8">
        <f t="shared" si="22"/>
        <v>4.1479834271059115</v>
      </c>
      <c r="BA16" s="8">
        <v>4.0395794945421057</v>
      </c>
      <c r="BB16" s="8">
        <f t="shared" si="23"/>
        <v>3.9620752857697799</v>
      </c>
      <c r="BC16" s="8">
        <v>3.9715604488206329</v>
      </c>
      <c r="BD16" s="8">
        <f t="shared" si="24"/>
        <v>4.0491709181637621</v>
      </c>
      <c r="BE16" s="5"/>
      <c r="BF16" s="60">
        <f t="shared" si="25"/>
        <v>39.934755499999994</v>
      </c>
      <c r="BG16" s="62">
        <f t="shared" si="26"/>
        <v>40.863978400000001</v>
      </c>
      <c r="BH16" s="62">
        <f t="shared" si="27"/>
        <v>36.796476499999997</v>
      </c>
      <c r="BI16" s="62">
        <f t="shared" si="28"/>
        <v>43.548541799999995</v>
      </c>
      <c r="BJ16" s="62">
        <f t="shared" si="29"/>
        <v>43.2864784</v>
      </c>
      <c r="BK16" s="62">
        <f t="shared" si="30"/>
        <v>43.366515300000003</v>
      </c>
      <c r="BL16" s="62">
        <f t="shared" si="31"/>
        <v>41.707303799999998</v>
      </c>
      <c r="BM16" s="62">
        <f t="shared" si="32"/>
        <v>42.428978399999998</v>
      </c>
      <c r="BN16" s="63">
        <f t="shared" si="33"/>
        <v>44.076478399999999</v>
      </c>
      <c r="BO16" s="50"/>
      <c r="BP16" s="52">
        <v>2022</v>
      </c>
      <c r="BQ16" s="56">
        <f t="shared" si="34"/>
        <v>7.0969498601746279</v>
      </c>
      <c r="BR16" s="56">
        <f t="shared" si="34"/>
        <v>6.7065483217541662</v>
      </c>
      <c r="BS16" s="56">
        <f t="shared" si="34"/>
        <v>6.9806521360689997</v>
      </c>
      <c r="BT16" s="56">
        <f t="shared" si="34"/>
        <v>6.8642905370918923</v>
      </c>
      <c r="BU16" s="56">
        <f t="shared" si="34"/>
        <v>6.9806521360689997</v>
      </c>
      <c r="BV16" s="56">
        <f t="shared" si="34"/>
        <v>6.7407288825943033</v>
      </c>
      <c r="BW16" s="56"/>
      <c r="BX16" s="53">
        <f t="shared" si="35"/>
        <v>2015</v>
      </c>
      <c r="BY16" s="97">
        <f t="shared" si="36"/>
        <v>42217</v>
      </c>
      <c r="BZ16" s="56">
        <f t="shared" si="37"/>
        <v>4.1276055511045078</v>
      </c>
      <c r="CA16" s="56">
        <f t="shared" si="38"/>
        <v>3.9620752857697799</v>
      </c>
      <c r="CB16" s="56">
        <v>4.0362631680114935</v>
      </c>
      <c r="CC16" s="56">
        <v>3.9683058839511673</v>
      </c>
      <c r="CD16" s="56">
        <v>4.0362631680114935</v>
      </c>
      <c r="CE16" s="56">
        <f t="shared" si="39"/>
        <v>3.9920309804830949</v>
      </c>
      <c r="CF16" s="1"/>
      <c r="CG16" s="98">
        <v>3.5</v>
      </c>
      <c r="CH16" s="99">
        <v>-1</v>
      </c>
      <c r="CI16" s="99">
        <v>4.25</v>
      </c>
      <c r="CJ16" s="99">
        <v>0</v>
      </c>
      <c r="CK16" s="99">
        <v>3.75</v>
      </c>
      <c r="CL16" s="99">
        <v>2.4999999999999964</v>
      </c>
      <c r="CM16" s="99">
        <v>1.7623099999999994</v>
      </c>
      <c r="CN16" s="100">
        <v>1.7861199999999968</v>
      </c>
      <c r="CO16" s="13"/>
      <c r="CP16" s="101">
        <v>1.0828782784129118</v>
      </c>
      <c r="CQ16" s="102">
        <v>1.0323066577000672</v>
      </c>
      <c r="CR16" s="102">
        <v>1.0222999327505045</v>
      </c>
      <c r="CS16" s="102">
        <v>0.96839273705447215</v>
      </c>
      <c r="CT16" s="102">
        <v>1.0666204986149583</v>
      </c>
      <c r="CU16" s="103">
        <v>0.96145520928413097</v>
      </c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</row>
    <row r="17" spans="1:143" ht="12.75" x14ac:dyDescent="0.2">
      <c r="A17" s="3">
        <f t="shared" si="0"/>
        <v>2015</v>
      </c>
      <c r="B17" s="43">
        <v>42248</v>
      </c>
      <c r="C17" s="43">
        <v>42277</v>
      </c>
      <c r="D17" s="44">
        <f t="shared" si="1"/>
        <v>42248</v>
      </c>
      <c r="E17" s="94">
        <v>43.465899999999998</v>
      </c>
      <c r="F17" s="46">
        <v>33.667760000000001</v>
      </c>
      <c r="G17" s="94">
        <v>39.912019999999998</v>
      </c>
      <c r="H17" s="46">
        <v>34.5154</v>
      </c>
      <c r="I17" s="94">
        <v>40.625889999999998</v>
      </c>
      <c r="J17" s="46">
        <v>30.987480000000001</v>
      </c>
      <c r="K17" s="94">
        <v>45.434080000000002</v>
      </c>
      <c r="L17" s="46">
        <v>37.228569999999998</v>
      </c>
      <c r="M17" s="94">
        <v>45.303820000000002</v>
      </c>
      <c r="N17" s="46">
        <v>37.141539999999999</v>
      </c>
      <c r="O17" s="94">
        <f t="shared" si="2"/>
        <v>41.912019999999998</v>
      </c>
      <c r="P17" s="46">
        <f t="shared" si="3"/>
        <v>32.0154</v>
      </c>
      <c r="Q17" s="94">
        <f t="shared" si="4"/>
        <v>40.912019999999998</v>
      </c>
      <c r="R17" s="46">
        <f t="shared" si="5"/>
        <v>31.5154</v>
      </c>
      <c r="S17" s="94">
        <f t="shared" si="6"/>
        <v>43.162019999999998</v>
      </c>
      <c r="T17" s="46">
        <f t="shared" si="7"/>
        <v>36.7654</v>
      </c>
      <c r="U17" s="94">
        <f t="shared" si="8"/>
        <v>44.437460000000002</v>
      </c>
      <c r="V17" s="95">
        <f t="shared" si="9"/>
        <v>35.131630000000001</v>
      </c>
      <c r="W17" s="96">
        <v>4.189344324752021</v>
      </c>
      <c r="X17" s="96">
        <v>4.4295164814813681</v>
      </c>
      <c r="Y17" s="96">
        <v>4.0605744336229597</v>
      </c>
      <c r="Z17" s="96">
        <v>4.0546451205089769</v>
      </c>
      <c r="AA17" s="96">
        <v>3.9258827416820021</v>
      </c>
      <c r="AB17" s="96">
        <v>4.2311093267582551</v>
      </c>
      <c r="AC17" s="96">
        <v>4.1111323005616711</v>
      </c>
      <c r="AD17" s="96">
        <v>4.0918550639731652</v>
      </c>
      <c r="AE17" s="96">
        <v>3.7095051104039984</v>
      </c>
      <c r="AF17" s="96">
        <f t="shared" si="10"/>
        <v>4.3916190055242499</v>
      </c>
      <c r="AG17" s="96">
        <f t="shared" si="11"/>
        <v>4.185927954410861</v>
      </c>
      <c r="AH17" s="96">
        <f t="shared" si="12"/>
        <v>4.1452719182025151</v>
      </c>
      <c r="AI17" s="96">
        <f t="shared" si="13"/>
        <v>4.364163570812031</v>
      </c>
      <c r="AJ17" s="96">
        <f t="shared" si="14"/>
        <v>4.1272354431412319</v>
      </c>
      <c r="AK17" s="126"/>
      <c r="AL17" s="99"/>
      <c r="AM17" s="13"/>
      <c r="AN17" s="13"/>
      <c r="AO17" s="13"/>
      <c r="AP17" s="13"/>
      <c r="AQ17" s="13"/>
      <c r="AR17" s="8">
        <f t="shared" si="15"/>
        <v>4.210204614860932</v>
      </c>
      <c r="AS17" s="8">
        <f t="shared" si="16"/>
        <v>4.1906119361451006</v>
      </c>
      <c r="AT17" s="8">
        <f t="shared" si="17"/>
        <v>4.3697903670785676</v>
      </c>
      <c r="AU17" s="8">
        <f t="shared" si="18"/>
        <v>4.3494551292093471</v>
      </c>
      <c r="AV17" s="8">
        <f t="shared" si="19"/>
        <v>4.2800155118234864</v>
      </c>
      <c r="AW17" s="8"/>
      <c r="AX17" s="8">
        <f t="shared" si="20"/>
        <v>4.13007553572342</v>
      </c>
      <c r="AY17" s="8">
        <f t="shared" si="21"/>
        <v>4.2030208021934756</v>
      </c>
      <c r="AZ17" s="8">
        <f t="shared" si="22"/>
        <v>4.2341807070905499</v>
      </c>
      <c r="BA17" s="8">
        <v>4.1246897653269654</v>
      </c>
      <c r="BB17" s="8">
        <f t="shared" si="23"/>
        <v>4.0446330174013756</v>
      </c>
      <c r="BC17" s="8">
        <v>4.0552713956154713</v>
      </c>
      <c r="BD17" s="8">
        <f t="shared" si="24"/>
        <v>4.1333735012646677</v>
      </c>
      <c r="BE17" s="5"/>
      <c r="BF17" s="60">
        <f t="shared" si="25"/>
        <v>39.252699800000002</v>
      </c>
      <c r="BG17" s="62">
        <f t="shared" si="26"/>
        <v>37.591473399999998</v>
      </c>
      <c r="BH17" s="62">
        <f t="shared" si="27"/>
        <v>36.481373699999992</v>
      </c>
      <c r="BI17" s="62">
        <f t="shared" si="28"/>
        <v>41.794039599999998</v>
      </c>
      <c r="BJ17" s="62">
        <f t="shared" si="29"/>
        <v>36.871473399999999</v>
      </c>
      <c r="BK17" s="62">
        <f t="shared" si="30"/>
        <v>41.9057107</v>
      </c>
      <c r="BL17" s="62">
        <f t="shared" si="31"/>
        <v>40.435953099999999</v>
      </c>
      <c r="BM17" s="62">
        <f t="shared" si="32"/>
        <v>37.656473399999996</v>
      </c>
      <c r="BN17" s="63">
        <f t="shared" si="33"/>
        <v>40.411473399999998</v>
      </c>
      <c r="BO17" s="50"/>
      <c r="BP17" s="52">
        <v>2023</v>
      </c>
      <c r="BQ17" s="56">
        <f t="shared" ref="BQ17" si="40">AVERAGEIF($BX$9:$BX$260,$BP17,BZ$9:BZ$260)</f>
        <v>7.6847106369096743</v>
      </c>
      <c r="BR17" s="56">
        <f t="shared" ref="BR17" si="41">AVERAGEIF($BX$9:$BX$260,$BP17,CA$9:CA$260)</f>
        <v>7.2602173279566813</v>
      </c>
      <c r="BS17" s="56">
        <f t="shared" ref="BS17" si="42">AVERAGEIF($BX$9:$BX$260,$BP17,CB$9:CB$260)</f>
        <v>7.5464601839970875</v>
      </c>
      <c r="BT17" s="56">
        <f t="shared" ref="BT17" si="43">AVERAGEIF($BX$9:$BX$260,$BP17,CC$9:CC$260)</f>
        <v>7.420796977375244</v>
      </c>
      <c r="BU17" s="56">
        <f t="shared" ref="BU17" si="44">AVERAGEIF($BX$9:$BX$260,$BP17,CD$9:CD$260)</f>
        <v>7.5464601839970875</v>
      </c>
      <c r="BV17" s="56">
        <f t="shared" ref="BV17" si="45">AVERAGEIF($BX$9:$BX$260,$BP17,CE$9:CE$260)</f>
        <v>7.2952502117743476</v>
      </c>
      <c r="BW17" s="56"/>
      <c r="BX17" s="53">
        <f t="shared" si="35"/>
        <v>2015</v>
      </c>
      <c r="BY17" s="97">
        <f t="shared" si="36"/>
        <v>42248</v>
      </c>
      <c r="BZ17" s="56">
        <f t="shared" si="37"/>
        <v>4.2111755464790201</v>
      </c>
      <c r="CA17" s="56">
        <f t="shared" si="38"/>
        <v>4.0446330174013756</v>
      </c>
      <c r="CB17" s="56">
        <v>4.1213734387963532</v>
      </c>
      <c r="CC17" s="56">
        <v>4.0520169835006987</v>
      </c>
      <c r="CD17" s="56">
        <v>4.1213734387963532</v>
      </c>
      <c r="CE17" s="56">
        <f t="shared" si="39"/>
        <v>4.0747158022188028</v>
      </c>
      <c r="CF17" s="1"/>
      <c r="CG17" s="98">
        <v>2</v>
      </c>
      <c r="CH17" s="99">
        <v>-2.5</v>
      </c>
      <c r="CI17" s="99">
        <v>1</v>
      </c>
      <c r="CJ17" s="99">
        <v>-3</v>
      </c>
      <c r="CK17" s="99">
        <v>3.25</v>
      </c>
      <c r="CL17" s="99">
        <v>2.25</v>
      </c>
      <c r="CM17" s="99">
        <v>0.97156000000000375</v>
      </c>
      <c r="CN17" s="100">
        <v>1.46387</v>
      </c>
      <c r="CO17" s="13"/>
      <c r="CP17" s="101">
        <v>1.0831081081081082</v>
      </c>
      <c r="CQ17" s="102">
        <v>1.0323783783783782</v>
      </c>
      <c r="CR17" s="102">
        <v>1.0223513513513514</v>
      </c>
      <c r="CS17" s="102">
        <v>0.96824324324324318</v>
      </c>
      <c r="CT17" s="102">
        <v>1.0665489130434782</v>
      </c>
      <c r="CU17" s="103">
        <v>1.0039169604386997</v>
      </c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</row>
    <row r="18" spans="1:143" ht="12.75" x14ac:dyDescent="0.2">
      <c r="A18" s="3">
        <f t="shared" si="0"/>
        <v>2015</v>
      </c>
      <c r="B18" s="43">
        <v>42278</v>
      </c>
      <c r="C18" s="43">
        <v>42308</v>
      </c>
      <c r="D18" s="44">
        <f t="shared" si="1"/>
        <v>42278</v>
      </c>
      <c r="E18" s="94">
        <v>41.053130000000003</v>
      </c>
      <c r="F18" s="46">
        <v>32.709299999999999</v>
      </c>
      <c r="G18" s="94">
        <v>36.158769999999997</v>
      </c>
      <c r="H18" s="46">
        <v>34.006050000000002</v>
      </c>
      <c r="I18" s="94">
        <v>38.060229999999997</v>
      </c>
      <c r="J18" s="46">
        <v>29.884360000000001</v>
      </c>
      <c r="K18" s="94">
        <v>43.860039999999998</v>
      </c>
      <c r="L18" s="46">
        <v>37.378129999999999</v>
      </c>
      <c r="M18" s="94">
        <v>42.691339999999997</v>
      </c>
      <c r="N18" s="46">
        <v>36.942149999999998</v>
      </c>
      <c r="O18" s="94">
        <f t="shared" si="2"/>
        <v>36.408769999999997</v>
      </c>
      <c r="P18" s="46">
        <f t="shared" si="3"/>
        <v>33.006050000000002</v>
      </c>
      <c r="Q18" s="94">
        <f t="shared" si="4"/>
        <v>35.658769999999997</v>
      </c>
      <c r="R18" s="46">
        <f t="shared" si="5"/>
        <v>33.006050000000002</v>
      </c>
      <c r="S18" s="94">
        <f t="shared" si="6"/>
        <v>39.158769999999997</v>
      </c>
      <c r="T18" s="46">
        <f t="shared" si="7"/>
        <v>35.006050000000002</v>
      </c>
      <c r="U18" s="94">
        <f t="shared" si="8"/>
        <v>42.587750000000007</v>
      </c>
      <c r="V18" s="95">
        <f t="shared" si="9"/>
        <v>33.94605</v>
      </c>
      <c r="W18" s="96">
        <v>4.189344324752021</v>
      </c>
      <c r="X18" s="96">
        <v>4.4336830864068091</v>
      </c>
      <c r="Y18" s="96">
        <v>4.0671820839229511</v>
      </c>
      <c r="Z18" s="96">
        <v>4.0838198514513229</v>
      </c>
      <c r="AA18" s="96">
        <v>3.9555865984995511</v>
      </c>
      <c r="AB18" s="96">
        <v>4.2542389453339347</v>
      </c>
      <c r="AC18" s="96">
        <v>4.1463861462667051</v>
      </c>
      <c r="AD18" s="96">
        <v>4.3105040841916731</v>
      </c>
      <c r="AE18" s="96">
        <v>3.7421300142300669</v>
      </c>
      <c r="AF18" s="96">
        <f t="shared" si="10"/>
        <v>4.4210460230436421</v>
      </c>
      <c r="AG18" s="96">
        <f t="shared" si="11"/>
        <v>4.2153271449039913</v>
      </c>
      <c r="AH18" s="96">
        <f t="shared" si="12"/>
        <v>4.174401638642788</v>
      </c>
      <c r="AI18" s="96">
        <f t="shared" si="13"/>
        <v>4.5969949044214866</v>
      </c>
      <c r="AJ18" s="96">
        <f t="shared" si="14"/>
        <v>4.1624524286065485</v>
      </c>
      <c r="AK18" s="126"/>
      <c r="AL18" s="99"/>
      <c r="AM18" s="13"/>
      <c r="AN18" s="13"/>
      <c r="AO18" s="13"/>
      <c r="AP18" s="13"/>
      <c r="AQ18" s="13"/>
      <c r="AR18" s="8">
        <f t="shared" si="15"/>
        <v>4.2460353351628264</v>
      </c>
      <c r="AS18" s="8">
        <f t="shared" si="16"/>
        <v>4.4128388090168436</v>
      </c>
      <c r="AT18" s="8">
        <f t="shared" si="17"/>
        <v>4.40697906551702</v>
      </c>
      <c r="AU18" s="8">
        <f t="shared" si="18"/>
        <v>4.5801043623399069</v>
      </c>
      <c r="AV18" s="8">
        <f t="shared" si="19"/>
        <v>4.4114893930091492</v>
      </c>
      <c r="AW18" s="8"/>
      <c r="AX18" s="8">
        <f t="shared" si="20"/>
        <v>4.1597608541425757</v>
      </c>
      <c r="AY18" s="8">
        <f t="shared" si="21"/>
        <v>4.2387933498393755</v>
      </c>
      <c r="AZ18" s="8">
        <f t="shared" si="22"/>
        <v>4.2573183025836521</v>
      </c>
      <c r="BA18" s="8">
        <v>4.1545288254559596</v>
      </c>
      <c r="BB18" s="8">
        <f t="shared" si="23"/>
        <v>4.0750704155134247</v>
      </c>
      <c r="BC18" s="8">
        <v>4.0846198626316346</v>
      </c>
      <c r="BD18" s="8">
        <f t="shared" si="24"/>
        <v>4.1626801119551207</v>
      </c>
      <c r="BE18" s="5"/>
      <c r="BF18" s="60">
        <f t="shared" si="25"/>
        <v>37.465283100000001</v>
      </c>
      <c r="BG18" s="62">
        <f t="shared" si="26"/>
        <v>35.233100399999998</v>
      </c>
      <c r="BH18" s="62">
        <f t="shared" si="27"/>
        <v>34.544605899999993</v>
      </c>
      <c r="BI18" s="62">
        <f t="shared" si="28"/>
        <v>40.219188299999992</v>
      </c>
      <c r="BJ18" s="62">
        <f t="shared" si="29"/>
        <v>34.518100399999994</v>
      </c>
      <c r="BK18" s="62">
        <f t="shared" si="30"/>
        <v>41.072818699999999</v>
      </c>
      <c r="BL18" s="62">
        <f t="shared" si="31"/>
        <v>38.871819000000002</v>
      </c>
      <c r="BM18" s="62">
        <f t="shared" si="32"/>
        <v>34.945600399999996</v>
      </c>
      <c r="BN18" s="63">
        <f t="shared" si="33"/>
        <v>37.373100399999998</v>
      </c>
      <c r="BO18" s="50"/>
      <c r="BP18" s="52">
        <v>2024</v>
      </c>
      <c r="BQ18" s="56">
        <f t="shared" ref="BQ18:BQ29" si="46">AVERAGEIF($BX$9:$BX$260,$BP18,BZ$9:BZ$260)</f>
        <v>8.0134752819772039</v>
      </c>
      <c r="BR18" s="56">
        <f t="shared" ref="BR18:BR29" si="47">AVERAGEIF($BX$9:$BX$260,$BP18,CA$9:CA$260)</f>
        <v>7.6006468874110054</v>
      </c>
      <c r="BS18" s="56">
        <f t="shared" ref="BS18:BS29" si="48">AVERAGEIF($BX$9:$BX$260,$BP18,CB$9:CB$260)</f>
        <v>7.8882438523356662</v>
      </c>
      <c r="BT18" s="56">
        <f t="shared" ref="BT18:BT29" si="49">AVERAGEIF($BX$9:$BX$260,$BP18,CC$9:CC$260)</f>
        <v>7.7569618893283208</v>
      </c>
      <c r="BU18" s="56">
        <f t="shared" ref="BU18:BU29" si="50">AVERAGEIF($BX$9:$BX$260,$BP18,CD$9:CD$260)</f>
        <v>7.8882438523356662</v>
      </c>
      <c r="BV18" s="56">
        <f t="shared" ref="BV18:BV29" si="51">AVERAGEIF($BX$9:$BX$260,$BP18,CE$9:CE$260)</f>
        <v>7.6362038315110814</v>
      </c>
      <c r="BW18" s="56"/>
      <c r="BX18" s="53">
        <f t="shared" si="35"/>
        <v>2015</v>
      </c>
      <c r="BY18" s="97">
        <f t="shared" si="36"/>
        <v>42278</v>
      </c>
      <c r="BZ18" s="56">
        <f t="shared" si="37"/>
        <v>4.2179742400688873</v>
      </c>
      <c r="CA18" s="56">
        <f t="shared" si="38"/>
        <v>4.0750704155134247</v>
      </c>
      <c r="CB18" s="56">
        <v>4.1512124989253474</v>
      </c>
      <c r="CC18" s="56">
        <v>4.0813655040715799</v>
      </c>
      <c r="CD18" s="56">
        <v>4.1512124989253474</v>
      </c>
      <c r="CE18" s="56">
        <f t="shared" si="39"/>
        <v>4.1052000559313946</v>
      </c>
      <c r="CF18" s="1"/>
      <c r="CG18" s="98">
        <v>0.25</v>
      </c>
      <c r="CH18" s="99">
        <v>-1</v>
      </c>
      <c r="CI18" s="99">
        <v>-0.5</v>
      </c>
      <c r="CJ18" s="99">
        <v>-1</v>
      </c>
      <c r="CK18" s="99">
        <v>3</v>
      </c>
      <c r="CL18" s="99">
        <v>1.0000000000000036</v>
      </c>
      <c r="CM18" s="99">
        <v>1.5346200000000039</v>
      </c>
      <c r="CN18" s="100">
        <v>1.2367500000000007</v>
      </c>
      <c r="CO18" s="13"/>
      <c r="CP18" s="101">
        <v>1.0825761624799572</v>
      </c>
      <c r="CQ18" s="102">
        <v>1.0322020309994655</v>
      </c>
      <c r="CR18" s="102">
        <v>1.0221806520577232</v>
      </c>
      <c r="CS18" s="102">
        <v>0.96859967931587387</v>
      </c>
      <c r="CT18" s="102">
        <v>1.0664634146341465</v>
      </c>
      <c r="CU18" s="103">
        <v>1.0038747675139492</v>
      </c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</row>
    <row r="19" spans="1:143" ht="12.75" x14ac:dyDescent="0.2">
      <c r="A19" s="3">
        <f t="shared" si="0"/>
        <v>2015</v>
      </c>
      <c r="B19" s="43">
        <v>42309</v>
      </c>
      <c r="C19" s="43">
        <v>42338</v>
      </c>
      <c r="D19" s="44">
        <f t="shared" si="1"/>
        <v>42309</v>
      </c>
      <c r="E19" s="94">
        <v>43.196289999999998</v>
      </c>
      <c r="F19" s="46">
        <v>34.770690000000002</v>
      </c>
      <c r="G19" s="94">
        <v>37.246749999999999</v>
      </c>
      <c r="H19" s="46">
        <v>35.677999999999997</v>
      </c>
      <c r="I19" s="94">
        <v>39.972929999999998</v>
      </c>
      <c r="J19" s="46">
        <v>31.862310000000001</v>
      </c>
      <c r="K19" s="94">
        <v>45.87153</v>
      </c>
      <c r="L19" s="46">
        <v>39.438369999999999</v>
      </c>
      <c r="M19" s="94">
        <v>44.605519999999999</v>
      </c>
      <c r="N19" s="46">
        <v>39.09348</v>
      </c>
      <c r="O19" s="94">
        <f t="shared" si="2"/>
        <v>36.496749999999999</v>
      </c>
      <c r="P19" s="46">
        <f t="shared" si="3"/>
        <v>34.677999999999997</v>
      </c>
      <c r="Q19" s="94">
        <f t="shared" si="4"/>
        <v>36.746749999999999</v>
      </c>
      <c r="R19" s="46">
        <f t="shared" si="5"/>
        <v>35.177999999999997</v>
      </c>
      <c r="S19" s="94">
        <f t="shared" si="6"/>
        <v>39.996749999999999</v>
      </c>
      <c r="T19" s="46">
        <f t="shared" si="7"/>
        <v>36.177999999999997</v>
      </c>
      <c r="U19" s="94">
        <f t="shared" si="8"/>
        <v>43.870040000000003</v>
      </c>
      <c r="V19" s="95">
        <f t="shared" si="9"/>
        <v>35.297440000000002</v>
      </c>
      <c r="W19" s="96">
        <v>4.2437513939046445</v>
      </c>
      <c r="X19" s="96">
        <v>4.5591560557435056</v>
      </c>
      <c r="Y19" s="96">
        <v>4.2021081704261896</v>
      </c>
      <c r="Z19" s="96">
        <v>4.2080205615231439</v>
      </c>
      <c r="AA19" s="96">
        <v>4.0900737500140227</v>
      </c>
      <c r="AB19" s="96">
        <v>4.3807170120948733</v>
      </c>
      <c r="AC19" s="96">
        <v>4.3683905382279766</v>
      </c>
      <c r="AD19" s="96">
        <v>4.5133731225347287</v>
      </c>
      <c r="AE19" s="96">
        <v>3.761740912917916</v>
      </c>
      <c r="AF19" s="96">
        <f t="shared" si="10"/>
        <v>4.5573575723383408</v>
      </c>
      <c r="AG19" s="96">
        <f t="shared" si="11"/>
        <v>4.3515939984419738</v>
      </c>
      <c r="AH19" s="96">
        <f t="shared" si="12"/>
        <v>4.309025921924591</v>
      </c>
      <c r="AI19" s="96">
        <f t="shared" si="13"/>
        <v>4.8332266656137142</v>
      </c>
      <c r="AJ19" s="96">
        <f t="shared" si="14"/>
        <v>4.3846299082585638</v>
      </c>
      <c r="AK19" s="126"/>
      <c r="AL19" s="99"/>
      <c r="AM19" s="13"/>
      <c r="AN19" s="13"/>
      <c r="AO19" s="13"/>
      <c r="AP19" s="13"/>
      <c r="AQ19" s="13"/>
      <c r="AR19" s="8">
        <f t="shared" si="15"/>
        <v>4.4716724852403456</v>
      </c>
      <c r="AS19" s="8">
        <f t="shared" si="16"/>
        <v>4.6190274850439357</v>
      </c>
      <c r="AT19" s="8">
        <f t="shared" si="17"/>
        <v>4.6411678247728876</v>
      </c>
      <c r="AU19" s="8">
        <f t="shared" si="18"/>
        <v>4.7941075537239737</v>
      </c>
      <c r="AV19" s="8">
        <f t="shared" si="19"/>
        <v>4.6314938371952854</v>
      </c>
      <c r="AW19" s="8"/>
      <c r="AX19" s="8">
        <f t="shared" si="20"/>
        <v>4.2861352030150019</v>
      </c>
      <c r="AY19" s="8">
        <f t="shared" si="21"/>
        <v>4.4640641686737457</v>
      </c>
      <c r="AZ19" s="8">
        <f t="shared" si="22"/>
        <v>4.3838399889611859</v>
      </c>
      <c r="BA19" s="8">
        <v>4.2924979008348805</v>
      </c>
      <c r="BB19" s="8">
        <f t="shared" si="23"/>
        <v>4.2128787478368919</v>
      </c>
      <c r="BC19" s="8">
        <v>4.2203205462491571</v>
      </c>
      <c r="BD19" s="8">
        <f t="shared" si="24"/>
        <v>4.2874422516555937</v>
      </c>
      <c r="BE19" s="5"/>
      <c r="BF19" s="60">
        <f t="shared" si="25"/>
        <v>39.573281999999992</v>
      </c>
      <c r="BG19" s="62">
        <f t="shared" si="26"/>
        <v>36.572187499999998</v>
      </c>
      <c r="BH19" s="62">
        <f t="shared" si="27"/>
        <v>36.485363399999997</v>
      </c>
      <c r="BI19" s="62">
        <f t="shared" si="28"/>
        <v>42.235342799999998</v>
      </c>
      <c r="BJ19" s="62">
        <f t="shared" si="29"/>
        <v>36.072187499999998</v>
      </c>
      <c r="BK19" s="62">
        <f t="shared" si="30"/>
        <v>43.105271199999997</v>
      </c>
      <c r="BL19" s="62">
        <f t="shared" si="31"/>
        <v>40.183821999999999</v>
      </c>
      <c r="BM19" s="62">
        <f t="shared" si="32"/>
        <v>35.714687499999997</v>
      </c>
      <c r="BN19" s="63">
        <f t="shared" si="33"/>
        <v>38.354687499999997</v>
      </c>
      <c r="BO19" s="50"/>
      <c r="BP19" s="52">
        <v>2025</v>
      </c>
      <c r="BQ19" s="56">
        <f t="shared" si="46"/>
        <v>8.3632469563659075</v>
      </c>
      <c r="BR19" s="56">
        <f t="shared" si="47"/>
        <v>7.9255504051602585</v>
      </c>
      <c r="BS19" s="56">
        <f t="shared" si="48"/>
        <v>8.2176243492903343</v>
      </c>
      <c r="BT19" s="56">
        <f t="shared" si="49"/>
        <v>8.0809275319702607</v>
      </c>
      <c r="BU19" s="56">
        <f t="shared" si="50"/>
        <v>8.2176243492903343</v>
      </c>
      <c r="BV19" s="56">
        <f t="shared" si="51"/>
        <v>7.9616075086164777</v>
      </c>
      <c r="BW19" s="56"/>
      <c r="BX19" s="53">
        <f t="shared" si="35"/>
        <v>2015</v>
      </c>
      <c r="BY19" s="97">
        <f t="shared" si="36"/>
        <v>42309</v>
      </c>
      <c r="BZ19" s="56">
        <f t="shared" si="37"/>
        <v>4.3568013688920564</v>
      </c>
      <c r="CA19" s="56">
        <f t="shared" si="38"/>
        <v>4.2128787478368919</v>
      </c>
      <c r="CB19" s="56">
        <v>4.2891815743042683</v>
      </c>
      <c r="CC19" s="56">
        <v>4.2170664353140195</v>
      </c>
      <c r="CD19" s="56">
        <v>4.2891815743042683</v>
      </c>
      <c r="CE19" s="56">
        <f t="shared" si="39"/>
        <v>4.243220531623586</v>
      </c>
      <c r="CF19" s="1"/>
      <c r="CG19" s="98">
        <v>-0.75</v>
      </c>
      <c r="CH19" s="99">
        <v>-1</v>
      </c>
      <c r="CI19" s="99">
        <v>-0.5</v>
      </c>
      <c r="CJ19" s="99">
        <v>-0.5</v>
      </c>
      <c r="CK19" s="99">
        <v>2.75</v>
      </c>
      <c r="CL19" s="99">
        <v>0.5</v>
      </c>
      <c r="CM19" s="99">
        <v>0.6737500000000054</v>
      </c>
      <c r="CN19" s="100">
        <v>0.52674999999999983</v>
      </c>
      <c r="CO19" s="13"/>
      <c r="CP19" s="101">
        <v>1.0830169448337368</v>
      </c>
      <c r="CQ19" s="102">
        <v>1.0341189960504522</v>
      </c>
      <c r="CR19" s="102">
        <v>1.0240030577143584</v>
      </c>
      <c r="CS19" s="102">
        <v>0.97197095171359404</v>
      </c>
      <c r="CT19" s="102">
        <v>1.0708679593721147</v>
      </c>
      <c r="CU19" s="103">
        <v>1.003717472118959</v>
      </c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</row>
    <row r="20" spans="1:143" ht="12.75" x14ac:dyDescent="0.2">
      <c r="A20" s="3">
        <f t="shared" si="0"/>
        <v>2015</v>
      </c>
      <c r="B20" s="43">
        <v>42339</v>
      </c>
      <c r="C20" s="43">
        <v>42369</v>
      </c>
      <c r="D20" s="44">
        <f t="shared" si="1"/>
        <v>42339</v>
      </c>
      <c r="E20" s="94">
        <v>43.310099999999998</v>
      </c>
      <c r="F20" s="46">
        <v>34.699910000000003</v>
      </c>
      <c r="G20" s="94">
        <v>37.343739999999997</v>
      </c>
      <c r="H20" s="46">
        <v>35.791719999999998</v>
      </c>
      <c r="I20" s="94">
        <v>40.118130000000001</v>
      </c>
      <c r="J20" s="46">
        <v>31.80921</v>
      </c>
      <c r="K20" s="94">
        <v>43.704329999999999</v>
      </c>
      <c r="L20" s="46">
        <v>39.205489999999998</v>
      </c>
      <c r="M20" s="94">
        <v>43.676789999999997</v>
      </c>
      <c r="N20" s="46">
        <v>39.191899999999997</v>
      </c>
      <c r="O20" s="94">
        <f t="shared" si="2"/>
        <v>36.843739999999997</v>
      </c>
      <c r="P20" s="46">
        <f t="shared" si="3"/>
        <v>35.291719999999998</v>
      </c>
      <c r="Q20" s="94">
        <f t="shared" si="4"/>
        <v>36.843739999999997</v>
      </c>
      <c r="R20" s="46">
        <f t="shared" si="5"/>
        <v>35.291719999999998</v>
      </c>
      <c r="S20" s="94">
        <f t="shared" si="6"/>
        <v>39.843739999999997</v>
      </c>
      <c r="T20" s="46">
        <f t="shared" si="7"/>
        <v>36.541719999999998</v>
      </c>
      <c r="U20" s="94">
        <f t="shared" si="8"/>
        <v>42.470469999999999</v>
      </c>
      <c r="V20" s="95">
        <f t="shared" si="9"/>
        <v>34.548909999999999</v>
      </c>
      <c r="W20" s="96">
        <v>4.3525655322098915</v>
      </c>
      <c r="X20" s="96">
        <v>4.5584959485700924</v>
      </c>
      <c r="Y20" s="96">
        <v>4.292910163790232</v>
      </c>
      <c r="Z20" s="96">
        <v>4.2315889203252874</v>
      </c>
      <c r="AA20" s="96">
        <v>4.121244272918382</v>
      </c>
      <c r="AB20" s="96">
        <v>4.4057740491277153</v>
      </c>
      <c r="AC20" s="96">
        <v>4.3823072547833348</v>
      </c>
      <c r="AD20" s="96">
        <v>4.4816986199189008</v>
      </c>
      <c r="AE20" s="96">
        <v>3.7268813795105267</v>
      </c>
      <c r="AF20" s="96">
        <f t="shared" si="10"/>
        <v>4.573298065643975</v>
      </c>
      <c r="AG20" s="96">
        <f t="shared" si="11"/>
        <v>4.3727274228224928</v>
      </c>
      <c r="AH20" s="96">
        <f t="shared" si="12"/>
        <v>4.3296160256960743</v>
      </c>
      <c r="AI20" s="96">
        <f t="shared" si="13"/>
        <v>4.7967668519299735</v>
      </c>
      <c r="AJ20" s="96">
        <f t="shared" si="14"/>
        <v>4.3979423447678148</v>
      </c>
      <c r="AK20" s="126"/>
      <c r="AL20" s="99"/>
      <c r="AM20" s="13"/>
      <c r="AN20" s="13"/>
      <c r="AO20" s="13"/>
      <c r="AP20" s="13"/>
      <c r="AQ20" s="13"/>
      <c r="AR20" s="8">
        <f t="shared" si="15"/>
        <v>4.485816927313075</v>
      </c>
      <c r="AS20" s="8">
        <f t="shared" si="16"/>
        <v>4.5868346782385405</v>
      </c>
      <c r="AT20" s="8">
        <f t="shared" si="17"/>
        <v>4.6558483387673295</v>
      </c>
      <c r="AU20" s="8">
        <f t="shared" si="18"/>
        <v>4.7606946450778169</v>
      </c>
      <c r="AV20" s="8">
        <f t="shared" si="19"/>
        <v>4.6222986473491909</v>
      </c>
      <c r="AW20" s="8"/>
      <c r="AX20" s="8">
        <f t="shared" si="20"/>
        <v>4.3101160320770129</v>
      </c>
      <c r="AY20" s="8">
        <f t="shared" si="21"/>
        <v>4.4781856466599033</v>
      </c>
      <c r="AZ20" s="8">
        <f t="shared" si="22"/>
        <v>4.4089056676374083</v>
      </c>
      <c r="BA20" s="8">
        <v>4.3167808276975208</v>
      </c>
      <c r="BB20" s="8">
        <f t="shared" si="23"/>
        <v>4.2448190315794472</v>
      </c>
      <c r="BC20" s="8">
        <v>4.2442042300851517</v>
      </c>
      <c r="BD20" s="8">
        <f t="shared" si="24"/>
        <v>4.3111171474889876</v>
      </c>
      <c r="BE20" s="5"/>
      <c r="BF20" s="60">
        <f t="shared" si="25"/>
        <v>39.607718299999995</v>
      </c>
      <c r="BG20" s="62">
        <f t="shared" si="26"/>
        <v>36.676371399999994</v>
      </c>
      <c r="BH20" s="62">
        <f t="shared" si="27"/>
        <v>36.545294399999996</v>
      </c>
      <c r="BI20" s="62">
        <f t="shared" si="28"/>
        <v>41.748287299999994</v>
      </c>
      <c r="BJ20" s="62">
        <f t="shared" si="29"/>
        <v>36.176371399999994</v>
      </c>
      <c r="BK20" s="62">
        <f t="shared" si="30"/>
        <v>41.769828799999999</v>
      </c>
      <c r="BL20" s="62">
        <f t="shared" si="31"/>
        <v>39.064199199999997</v>
      </c>
      <c r="BM20" s="62">
        <f t="shared" si="32"/>
        <v>36.176371399999994</v>
      </c>
      <c r="BN20" s="63">
        <f t="shared" si="33"/>
        <v>38.423871399999996</v>
      </c>
      <c r="BO20" s="50"/>
      <c r="BP20" s="52">
        <v>2026</v>
      </c>
      <c r="BQ20" s="56">
        <f t="shared" si="46"/>
        <v>8.7119669424528698</v>
      </c>
      <c r="BR20" s="56">
        <f t="shared" si="47"/>
        <v>8.286204070675053</v>
      </c>
      <c r="BS20" s="56">
        <f t="shared" si="48"/>
        <v>8.5802295654364169</v>
      </c>
      <c r="BT20" s="56">
        <f t="shared" si="49"/>
        <v>8.4375716956659996</v>
      </c>
      <c r="BU20" s="56">
        <f t="shared" si="50"/>
        <v>8.5802295654364169</v>
      </c>
      <c r="BV20" s="56">
        <f t="shared" si="51"/>
        <v>8.3228163675818774</v>
      </c>
      <c r="BW20" s="56"/>
      <c r="BX20" s="53">
        <f t="shared" si="35"/>
        <v>2015</v>
      </c>
      <c r="BY20" s="97">
        <f t="shared" si="36"/>
        <v>42339</v>
      </c>
      <c r="BZ20" s="56">
        <f t="shared" si="37"/>
        <v>4.4502286694003832</v>
      </c>
      <c r="CA20" s="56">
        <f t="shared" si="38"/>
        <v>4.2448190315794472</v>
      </c>
      <c r="CB20" s="56">
        <v>4.3134645011669086</v>
      </c>
      <c r="CC20" s="56">
        <v>4.2409501627326627</v>
      </c>
      <c r="CD20" s="56">
        <v>4.3134645011669086</v>
      </c>
      <c r="CE20" s="56">
        <f t="shared" si="39"/>
        <v>4.2752099845221485</v>
      </c>
      <c r="CF20" s="1"/>
      <c r="CG20" s="98">
        <v>-0.5</v>
      </c>
      <c r="CH20" s="99">
        <v>-0.5</v>
      </c>
      <c r="CI20" s="99">
        <v>-0.5</v>
      </c>
      <c r="CJ20" s="99">
        <v>-0.5</v>
      </c>
      <c r="CK20" s="99">
        <v>2.5</v>
      </c>
      <c r="CL20" s="99">
        <v>0.74999999999999645</v>
      </c>
      <c r="CM20" s="99">
        <v>-0.83962999999999965</v>
      </c>
      <c r="CN20" s="100">
        <v>-0.15100000000000335</v>
      </c>
      <c r="CO20" s="13"/>
      <c r="CP20" s="101">
        <v>1.0807519708914495</v>
      </c>
      <c r="CQ20" s="102">
        <v>1.033353547604609</v>
      </c>
      <c r="CR20" s="102">
        <v>1.0231655548817467</v>
      </c>
      <c r="CS20" s="102">
        <v>0.97392359005457851</v>
      </c>
      <c r="CT20" s="102">
        <v>1.0703010752688171</v>
      </c>
      <c r="CU20" s="103">
        <v>1.003567775848536</v>
      </c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</row>
    <row r="21" spans="1:143" ht="12.75" x14ac:dyDescent="0.2">
      <c r="A21" s="3">
        <f t="shared" si="0"/>
        <v>2016</v>
      </c>
      <c r="B21" s="43">
        <v>42370</v>
      </c>
      <c r="C21" s="43">
        <v>42400</v>
      </c>
      <c r="D21" s="44">
        <f t="shared" si="1"/>
        <v>42370</v>
      </c>
      <c r="E21" s="94">
        <v>44.989899999999999</v>
      </c>
      <c r="F21" s="46">
        <v>36.695869999999999</v>
      </c>
      <c r="G21" s="94">
        <v>38.577289999999998</v>
      </c>
      <c r="H21" s="46">
        <v>36.974310000000003</v>
      </c>
      <c r="I21" s="94">
        <v>41.64528</v>
      </c>
      <c r="J21" s="46">
        <v>33.706919999999997</v>
      </c>
      <c r="K21" s="94">
        <v>45.970680000000002</v>
      </c>
      <c r="L21" s="46">
        <v>40.800539999999998</v>
      </c>
      <c r="M21" s="94">
        <v>45.947519999999997</v>
      </c>
      <c r="N21" s="46">
        <v>40.791060000000002</v>
      </c>
      <c r="O21" s="94">
        <f t="shared" si="2"/>
        <v>38.077289999999998</v>
      </c>
      <c r="P21" s="46">
        <f t="shared" si="3"/>
        <v>36.474310000000003</v>
      </c>
      <c r="Q21" s="94">
        <f t="shared" si="4"/>
        <v>38.077289999999998</v>
      </c>
      <c r="R21" s="46">
        <f t="shared" si="5"/>
        <v>36.474310000000003</v>
      </c>
      <c r="S21" s="94">
        <f t="shared" si="6"/>
        <v>40.327289999999998</v>
      </c>
      <c r="T21" s="46">
        <f t="shared" si="7"/>
        <v>35.474310000000003</v>
      </c>
      <c r="U21" s="94">
        <f t="shared" si="8"/>
        <v>45.977899999999998</v>
      </c>
      <c r="V21" s="95">
        <f t="shared" si="9"/>
        <v>37.506059999999998</v>
      </c>
      <c r="W21" s="96">
        <v>4.5373480564696731</v>
      </c>
      <c r="X21" s="96">
        <v>4.7231077976745981</v>
      </c>
      <c r="Y21" s="96">
        <v>4.465948681936025</v>
      </c>
      <c r="Z21" s="96">
        <v>4.4351613227692059</v>
      </c>
      <c r="AA21" s="96">
        <v>4.3272946634777494</v>
      </c>
      <c r="AB21" s="96">
        <v>4.5756460440133022</v>
      </c>
      <c r="AC21" s="96">
        <v>4.5137670360623998</v>
      </c>
      <c r="AD21" s="96">
        <v>4.7834933666542527</v>
      </c>
      <c r="AE21" s="96">
        <v>4.077528289124376</v>
      </c>
      <c r="AF21" s="96">
        <f t="shared" si="10"/>
        <v>4.7942257535033024</v>
      </c>
      <c r="AG21" s="96">
        <f t="shared" si="11"/>
        <v>4.5814390363449373</v>
      </c>
      <c r="AH21" s="96">
        <f t="shared" si="12"/>
        <v>4.5362928930902688</v>
      </c>
      <c r="AI21" s="96">
        <f t="shared" si="13"/>
        <v>5.1206077497875322</v>
      </c>
      <c r="AJ21" s="96">
        <f t="shared" si="14"/>
        <v>4.5297036032133784</v>
      </c>
      <c r="AK21" s="126"/>
      <c r="AL21" s="99"/>
      <c r="AM21" s="13"/>
      <c r="AN21" s="13"/>
      <c r="AO21" s="13"/>
      <c r="AP21" s="13"/>
      <c r="AQ21" s="13"/>
      <c r="AR21" s="8">
        <f t="shared" si="15"/>
        <v>4.6194278443565393</v>
      </c>
      <c r="AS21" s="8">
        <f t="shared" si="16"/>
        <v>4.8935678286962618</v>
      </c>
      <c r="AT21" s="8">
        <f t="shared" si="17"/>
        <v>4.7945230865856638</v>
      </c>
      <c r="AU21" s="8">
        <f t="shared" si="18"/>
        <v>5.0790529291797846</v>
      </c>
      <c r="AV21" s="8">
        <f t="shared" si="19"/>
        <v>4.8466429222045626</v>
      </c>
      <c r="AW21" s="8"/>
      <c r="AX21" s="8">
        <f t="shared" si="20"/>
        <v>4.5172511586988264</v>
      </c>
      <c r="AY21" s="8">
        <f t="shared" si="21"/>
        <v>4.611579640854794</v>
      </c>
      <c r="AZ21" s="8">
        <f t="shared" si="22"/>
        <v>4.578836247789809</v>
      </c>
      <c r="BA21" s="8">
        <v>4.5297448191522509</v>
      </c>
      <c r="BB21" s="8">
        <f t="shared" si="23"/>
        <v>4.4559578680989338</v>
      </c>
      <c r="BC21" s="8">
        <v>4.4536668154286652</v>
      </c>
      <c r="BD21" s="8">
        <f t="shared" si="24"/>
        <v>4.515609766719443</v>
      </c>
      <c r="BE21" s="5"/>
      <c r="BF21" s="60">
        <f t="shared" si="25"/>
        <v>41.423467099999996</v>
      </c>
      <c r="BG21" s="62">
        <f t="shared" si="26"/>
        <v>37.888008599999999</v>
      </c>
      <c r="BH21" s="62">
        <f t="shared" si="27"/>
        <v>38.231785199999997</v>
      </c>
      <c r="BI21" s="62">
        <f t="shared" si="28"/>
        <v>43.730242199999992</v>
      </c>
      <c r="BJ21" s="62">
        <f t="shared" si="29"/>
        <v>37.388008599999999</v>
      </c>
      <c r="BK21" s="62">
        <f t="shared" si="30"/>
        <v>43.747519799999999</v>
      </c>
      <c r="BL21" s="62">
        <f t="shared" si="31"/>
        <v>42.335008799999997</v>
      </c>
      <c r="BM21" s="62">
        <f t="shared" si="32"/>
        <v>37.388008599999999</v>
      </c>
      <c r="BN21" s="63">
        <f t="shared" si="33"/>
        <v>38.240508599999998</v>
      </c>
      <c r="BO21" s="50"/>
      <c r="BP21" s="52">
        <v>2027</v>
      </c>
      <c r="BQ21" s="56">
        <f t="shared" si="46"/>
        <v>8.8772980690316157</v>
      </c>
      <c r="BR21" s="56">
        <f t="shared" si="47"/>
        <v>8.4410323936782152</v>
      </c>
      <c r="BS21" s="56">
        <f t="shared" si="48"/>
        <v>8.7272227627215937</v>
      </c>
      <c r="BT21" s="56">
        <f t="shared" si="49"/>
        <v>8.5821483966630812</v>
      </c>
      <c r="BU21" s="56">
        <f t="shared" si="50"/>
        <v>8.7272227627215937</v>
      </c>
      <c r="BV21" s="56">
        <f t="shared" si="51"/>
        <v>8.4778830346783352</v>
      </c>
      <c r="BW21" s="56"/>
      <c r="BX21" s="53">
        <f t="shared" si="35"/>
        <v>2016</v>
      </c>
      <c r="BY21" s="97">
        <f t="shared" si="36"/>
        <v>42370</v>
      </c>
      <c r="BZ21" s="56">
        <f t="shared" si="37"/>
        <v>4.6282701532421289</v>
      </c>
      <c r="CA21" s="56">
        <f t="shared" si="38"/>
        <v>4.4559578680989338</v>
      </c>
      <c r="CB21" s="56">
        <v>4.5264284926216378</v>
      </c>
      <c r="CC21" s="56">
        <v>4.4504131303008947</v>
      </c>
      <c r="CD21" s="56">
        <v>4.5264284926216378</v>
      </c>
      <c r="CE21" s="56">
        <f t="shared" si="39"/>
        <v>4.4866738500387404</v>
      </c>
      <c r="CF21" s="1"/>
      <c r="CG21" s="98">
        <v>-0.5</v>
      </c>
      <c r="CH21" s="99">
        <v>-0.5</v>
      </c>
      <c r="CI21" s="99">
        <v>-0.5</v>
      </c>
      <c r="CJ21" s="99">
        <v>-0.5</v>
      </c>
      <c r="CK21" s="99">
        <v>1.75</v>
      </c>
      <c r="CL21" s="99">
        <v>-1.5000000000000036</v>
      </c>
      <c r="CM21" s="99">
        <v>0.98799999999999955</v>
      </c>
      <c r="CN21" s="100">
        <v>0.81018999999999863</v>
      </c>
      <c r="CO21" s="13"/>
      <c r="CP21" s="101">
        <v>1.0809585953256613</v>
      </c>
      <c r="CQ21" s="102">
        <v>1.0329813738284495</v>
      </c>
      <c r="CR21" s="102">
        <v>1.0228022303950646</v>
      </c>
      <c r="CS21" s="102">
        <v>0.97567920275240239</v>
      </c>
      <c r="CT21" s="102">
        <v>1.0704745166959579</v>
      </c>
      <c r="CU21" s="103">
        <v>1.0035306578792513</v>
      </c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</row>
    <row r="22" spans="1:143" ht="12.75" x14ac:dyDescent="0.2">
      <c r="A22" s="3">
        <f t="shared" si="0"/>
        <v>2016</v>
      </c>
      <c r="B22" s="43">
        <v>42401</v>
      </c>
      <c r="C22" s="43">
        <v>42429</v>
      </c>
      <c r="D22" s="44">
        <f t="shared" si="1"/>
        <v>42401</v>
      </c>
      <c r="E22" s="94">
        <v>42.62641</v>
      </c>
      <c r="F22" s="46">
        <v>35.539940000000001</v>
      </c>
      <c r="G22" s="94">
        <v>37.646210000000004</v>
      </c>
      <c r="H22" s="46">
        <v>35.595779999999998</v>
      </c>
      <c r="I22" s="94">
        <v>39.344329999999999</v>
      </c>
      <c r="J22" s="46">
        <v>32.569659999999999</v>
      </c>
      <c r="K22" s="94">
        <v>44.858040000000003</v>
      </c>
      <c r="L22" s="46">
        <v>39.395389999999999</v>
      </c>
      <c r="M22" s="94">
        <v>44.783250000000002</v>
      </c>
      <c r="N22" s="46">
        <v>39.393050000000002</v>
      </c>
      <c r="O22" s="94">
        <f t="shared" si="2"/>
        <v>36.646210000000004</v>
      </c>
      <c r="P22" s="46">
        <f t="shared" si="3"/>
        <v>34.345779999999991</v>
      </c>
      <c r="Q22" s="94">
        <f t="shared" si="4"/>
        <v>37.646210000000004</v>
      </c>
      <c r="R22" s="46">
        <f t="shared" si="5"/>
        <v>35.095779999999991</v>
      </c>
      <c r="S22" s="94">
        <f t="shared" si="6"/>
        <v>40.146210000000004</v>
      </c>
      <c r="T22" s="46">
        <f t="shared" si="7"/>
        <v>37.845779999999998</v>
      </c>
      <c r="U22" s="94">
        <f t="shared" si="8"/>
        <v>43.595410000000001</v>
      </c>
      <c r="V22" s="95">
        <f t="shared" si="9"/>
        <v>36.671190000000003</v>
      </c>
      <c r="W22" s="96">
        <v>4.5647784076268545</v>
      </c>
      <c r="X22" s="96">
        <v>4.6070287179820735</v>
      </c>
      <c r="Y22" s="96">
        <v>4.3893407552111867</v>
      </c>
      <c r="Z22" s="96">
        <v>4.3531572170105308</v>
      </c>
      <c r="AA22" s="96">
        <v>4.2649315700277235</v>
      </c>
      <c r="AB22" s="96">
        <v>4.4910654680703468</v>
      </c>
      <c r="AC22" s="96">
        <v>4.425689281020639</v>
      </c>
      <c r="AD22" s="96">
        <v>4.6673771925193241</v>
      </c>
      <c r="AE22" s="96">
        <v>3.9915125350362746</v>
      </c>
      <c r="AF22" s="96">
        <f t="shared" si="10"/>
        <v>4.7065787793357785</v>
      </c>
      <c r="AG22" s="96">
        <f t="shared" si="11"/>
        <v>4.4970169190319096</v>
      </c>
      <c r="AH22" s="96">
        <f t="shared" si="12"/>
        <v>4.4526965057828987</v>
      </c>
      <c r="AI22" s="96">
        <f t="shared" si="13"/>
        <v>4.9982169495746369</v>
      </c>
      <c r="AJ22" s="96">
        <f t="shared" si="14"/>
        <v>4.4413991845195406</v>
      </c>
      <c r="AK22" s="126"/>
      <c r="AL22" s="99"/>
      <c r="AM22" s="13"/>
      <c r="AN22" s="13"/>
      <c r="AO22" s="13"/>
      <c r="AP22" s="13"/>
      <c r="AQ22" s="13"/>
      <c r="AR22" s="8">
        <f t="shared" si="15"/>
        <v>4.5299088332357336</v>
      </c>
      <c r="AS22" s="8">
        <f t="shared" si="16"/>
        <v>4.7755515931693502</v>
      </c>
      <c r="AT22" s="8">
        <f t="shared" si="17"/>
        <v>4.7016113203406489</v>
      </c>
      <c r="AU22" s="8">
        <f t="shared" si="18"/>
        <v>4.9565638986251948</v>
      </c>
      <c r="AV22" s="8">
        <f t="shared" si="19"/>
        <v>4.7409089113427321</v>
      </c>
      <c r="AW22" s="8"/>
      <c r="AX22" s="8">
        <f t="shared" si="20"/>
        <v>4.4338118976501129</v>
      </c>
      <c r="AY22" s="8">
        <f t="shared" si="21"/>
        <v>4.5222059675501152</v>
      </c>
      <c r="AZ22" s="8">
        <f t="shared" si="22"/>
        <v>4.4942265017908225</v>
      </c>
      <c r="BA22" s="8">
        <v>4.4460671602148274</v>
      </c>
      <c r="BB22" s="8">
        <f t="shared" si="23"/>
        <v>4.3920547085026369</v>
      </c>
      <c r="BC22" s="8">
        <v>4.3713649264717649</v>
      </c>
      <c r="BD22" s="8">
        <f t="shared" si="24"/>
        <v>4.4332349743953099</v>
      </c>
      <c r="BE22" s="5"/>
      <c r="BF22" s="60">
        <f t="shared" si="25"/>
        <v>39.579227899999999</v>
      </c>
      <c r="BG22" s="62">
        <f t="shared" si="26"/>
        <v>36.7645251</v>
      </c>
      <c r="BH22" s="62">
        <f t="shared" si="27"/>
        <v>36.431221899999997</v>
      </c>
      <c r="BI22" s="62">
        <f t="shared" si="28"/>
        <v>42.465463999999997</v>
      </c>
      <c r="BJ22" s="62">
        <f t="shared" si="29"/>
        <v>36.549525099999997</v>
      </c>
      <c r="BK22" s="62">
        <f t="shared" si="30"/>
        <v>42.509100500000002</v>
      </c>
      <c r="BL22" s="62">
        <f t="shared" si="31"/>
        <v>40.617995399999998</v>
      </c>
      <c r="BM22" s="62">
        <f t="shared" si="32"/>
        <v>35.657025099999998</v>
      </c>
      <c r="BN22" s="63">
        <f t="shared" si="33"/>
        <v>39.157025099999998</v>
      </c>
      <c r="BO22" s="50"/>
      <c r="BP22" s="52">
        <v>2028</v>
      </c>
      <c r="BQ22" s="56">
        <f t="shared" si="46"/>
        <v>9.0182672359341609</v>
      </c>
      <c r="BR22" s="56">
        <f t="shared" si="47"/>
        <v>8.606173838792591</v>
      </c>
      <c r="BS22" s="56">
        <f t="shared" si="48"/>
        <v>8.8850840254787471</v>
      </c>
      <c r="BT22" s="56">
        <f t="shared" si="49"/>
        <v>8.7374144974499401</v>
      </c>
      <c r="BU22" s="56">
        <f t="shared" si="50"/>
        <v>8.8850840254787471</v>
      </c>
      <c r="BV22" s="56">
        <f t="shared" si="51"/>
        <v>8.6432786999976283</v>
      </c>
      <c r="BW22" s="56"/>
      <c r="BX22" s="53">
        <f t="shared" si="35"/>
        <v>2016</v>
      </c>
      <c r="BY22" s="97">
        <f t="shared" si="36"/>
        <v>42401</v>
      </c>
      <c r="BZ22" s="56">
        <f t="shared" si="37"/>
        <v>4.5494473044667014</v>
      </c>
      <c r="CA22" s="56">
        <f t="shared" si="38"/>
        <v>4.3920547085026369</v>
      </c>
      <c r="CB22" s="56">
        <v>4.4427508336842143</v>
      </c>
      <c r="CC22" s="56">
        <v>4.3681110911605314</v>
      </c>
      <c r="CD22" s="56">
        <v>4.4427508336842143</v>
      </c>
      <c r="CE22" s="56">
        <f t="shared" si="39"/>
        <v>4.4226723173519327</v>
      </c>
      <c r="CF22" s="1"/>
      <c r="CG22" s="98">
        <v>-1</v>
      </c>
      <c r="CH22" s="99">
        <v>-1.2500000000000036</v>
      </c>
      <c r="CI22" s="99">
        <v>0</v>
      </c>
      <c r="CJ22" s="99">
        <v>-0.50000000000000355</v>
      </c>
      <c r="CK22" s="99">
        <v>2.5</v>
      </c>
      <c r="CL22" s="99">
        <v>2.25</v>
      </c>
      <c r="CM22" s="99">
        <v>0.96900000000000119</v>
      </c>
      <c r="CN22" s="100">
        <v>1.1312500000000014</v>
      </c>
      <c r="CO22" s="13"/>
      <c r="CP22" s="101">
        <v>1.0811874105865524</v>
      </c>
      <c r="CQ22" s="102">
        <v>1.0330472103004293</v>
      </c>
      <c r="CR22" s="102">
        <v>1.0228659990462565</v>
      </c>
      <c r="CS22" s="102">
        <v>0.9797329518359561</v>
      </c>
      <c r="CT22" s="102">
        <v>1.0708834412580943</v>
      </c>
      <c r="CU22" s="103">
        <v>1.0035497077407294</v>
      </c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</row>
    <row r="23" spans="1:143" ht="12.75" x14ac:dyDescent="0.2">
      <c r="A23" s="3">
        <f t="shared" si="0"/>
        <v>2016</v>
      </c>
      <c r="B23" s="43">
        <v>42430</v>
      </c>
      <c r="C23" s="43">
        <v>42460</v>
      </c>
      <c r="D23" s="44">
        <f t="shared" si="1"/>
        <v>42430</v>
      </c>
      <c r="E23" s="94">
        <v>35.594839999999998</v>
      </c>
      <c r="F23" s="46">
        <v>30.380559999999999</v>
      </c>
      <c r="G23" s="94">
        <v>35.46405</v>
      </c>
      <c r="H23" s="46">
        <v>32.264029999999998</v>
      </c>
      <c r="I23" s="94">
        <v>32.622140000000002</v>
      </c>
      <c r="J23" s="46">
        <v>27.63729</v>
      </c>
      <c r="K23" s="94">
        <v>38.381900000000002</v>
      </c>
      <c r="L23" s="46">
        <v>34.75414</v>
      </c>
      <c r="M23" s="94">
        <v>38.50562</v>
      </c>
      <c r="N23" s="46">
        <v>34.831139999999998</v>
      </c>
      <c r="O23" s="94">
        <f t="shared" si="2"/>
        <v>34.46405</v>
      </c>
      <c r="P23" s="46">
        <f t="shared" si="3"/>
        <v>30.764029999999998</v>
      </c>
      <c r="Q23" s="94">
        <f t="shared" si="4"/>
        <v>35.46405</v>
      </c>
      <c r="R23" s="46">
        <f t="shared" si="5"/>
        <v>31.764029999999998</v>
      </c>
      <c r="S23" s="94">
        <f t="shared" si="6"/>
        <v>37.71405</v>
      </c>
      <c r="T23" s="46">
        <f t="shared" si="7"/>
        <v>34.264029999999998</v>
      </c>
      <c r="U23" s="94">
        <f t="shared" si="8"/>
        <v>36.487839999999998</v>
      </c>
      <c r="V23" s="95">
        <f t="shared" si="9"/>
        <v>31.832869999999996</v>
      </c>
      <c r="W23" s="96">
        <v>4.1228486834828821</v>
      </c>
      <c r="X23" s="96">
        <v>4.1846664170648165</v>
      </c>
      <c r="Y23" s="96">
        <v>3.9925044541664687</v>
      </c>
      <c r="Z23" s="96">
        <v>3.99628123525962</v>
      </c>
      <c r="AA23" s="96">
        <v>3.9090790747132833</v>
      </c>
      <c r="AB23" s="96">
        <v>4.1224189624882968</v>
      </c>
      <c r="AC23" s="96">
        <v>4.0704008190077152</v>
      </c>
      <c r="AD23" s="96">
        <v>4.3018265753916687</v>
      </c>
      <c r="AE23" s="96">
        <v>3.6989084279642972</v>
      </c>
      <c r="AF23" s="96">
        <f t="shared" si="10"/>
        <v>4.323773793755862</v>
      </c>
      <c r="AG23" s="96">
        <f t="shared" si="11"/>
        <v>4.1294098670270269</v>
      </c>
      <c r="AH23" s="96">
        <f t="shared" si="12"/>
        <v>4.0888124167282323</v>
      </c>
      <c r="AI23" s="96">
        <f t="shared" si="13"/>
        <v>4.6073759264443579</v>
      </c>
      <c r="AJ23" s="96">
        <f t="shared" si="14"/>
        <v>4.0850893970347846</v>
      </c>
      <c r="AK23" s="126"/>
      <c r="AL23" s="99"/>
      <c r="AM23" s="13"/>
      <c r="AN23" s="13"/>
      <c r="AO23" s="13"/>
      <c r="AP23" s="13"/>
      <c r="AQ23" s="13"/>
      <c r="AR23" s="8">
        <f t="shared" si="15"/>
        <v>4.1688066256811815</v>
      </c>
      <c r="AS23" s="8">
        <f t="shared" si="16"/>
        <v>4.4040193062218398</v>
      </c>
      <c r="AT23" s="8">
        <f t="shared" si="17"/>
        <v>4.3268234012293592</v>
      </c>
      <c r="AU23" s="8">
        <f t="shared" si="18"/>
        <v>4.5709506019059276</v>
      </c>
      <c r="AV23" s="8">
        <f t="shared" si="19"/>
        <v>4.367649983759577</v>
      </c>
      <c r="AW23" s="8"/>
      <c r="AX23" s="8">
        <f t="shared" si="20"/>
        <v>4.0706902230968867</v>
      </c>
      <c r="AY23" s="8">
        <f t="shared" si="21"/>
        <v>4.161690024360948</v>
      </c>
      <c r="AZ23" s="8">
        <f t="shared" si="22"/>
        <v>4.1254528578072733</v>
      </c>
      <c r="BA23" s="8">
        <v>4.0819079951628776</v>
      </c>
      <c r="BB23" s="8">
        <f t="shared" si="23"/>
        <v>4.0274143813026777</v>
      </c>
      <c r="BC23" s="8">
        <v>4.0131930136179825</v>
      </c>
      <c r="BD23" s="8">
        <f t="shared" si="24"/>
        <v>4.074745791320562</v>
      </c>
      <c r="BE23" s="5"/>
      <c r="BF23" s="60">
        <f t="shared" si="25"/>
        <v>33.352699599999994</v>
      </c>
      <c r="BG23" s="62">
        <f t="shared" si="26"/>
        <v>34.088041399999994</v>
      </c>
      <c r="BH23" s="62">
        <f t="shared" si="27"/>
        <v>30.478654499999998</v>
      </c>
      <c r="BI23" s="62">
        <f t="shared" si="28"/>
        <v>36.925593599999999</v>
      </c>
      <c r="BJ23" s="62">
        <f t="shared" si="29"/>
        <v>33.873041399999998</v>
      </c>
      <c r="BK23" s="62">
        <f t="shared" si="30"/>
        <v>36.821963199999999</v>
      </c>
      <c r="BL23" s="62">
        <f t="shared" si="31"/>
        <v>34.486202899999995</v>
      </c>
      <c r="BM23" s="62">
        <f t="shared" si="32"/>
        <v>32.873041399999998</v>
      </c>
      <c r="BN23" s="63">
        <f t="shared" si="33"/>
        <v>36.2305414</v>
      </c>
      <c r="BO23" s="50"/>
      <c r="BP23" s="52">
        <v>2029</v>
      </c>
      <c r="BQ23" s="56">
        <f t="shared" si="46"/>
        <v>9.1801622049735414</v>
      </c>
      <c r="BR23" s="56">
        <f t="shared" si="47"/>
        <v>8.7588866134683752</v>
      </c>
      <c r="BS23" s="56">
        <f t="shared" si="48"/>
        <v>9.0288741143085876</v>
      </c>
      <c r="BT23" s="56">
        <f t="shared" si="49"/>
        <v>8.8788407475284714</v>
      </c>
      <c r="BU23" s="56">
        <f t="shared" si="50"/>
        <v>9.0288741143085876</v>
      </c>
      <c r="BV23" s="56">
        <f t="shared" si="51"/>
        <v>8.7962265620728513</v>
      </c>
      <c r="BW23" s="56"/>
      <c r="BX23" s="53">
        <f t="shared" si="35"/>
        <v>2016</v>
      </c>
      <c r="BY23" s="97">
        <f t="shared" si="36"/>
        <v>42430</v>
      </c>
      <c r="BZ23" s="56">
        <f t="shared" si="37"/>
        <v>4.1411374978562288</v>
      </c>
      <c r="CA23" s="56">
        <f t="shared" si="38"/>
        <v>4.0274143813026777</v>
      </c>
      <c r="CB23" s="56">
        <v>4.0785916686322654</v>
      </c>
      <c r="CC23" s="56">
        <v>4.0099385247191028</v>
      </c>
      <c r="CD23" s="56">
        <v>4.0785916686322654</v>
      </c>
      <c r="CE23" s="56">
        <f t="shared" si="39"/>
        <v>4.0574706595990175</v>
      </c>
      <c r="CF23" s="1"/>
      <c r="CG23" s="98">
        <v>-1</v>
      </c>
      <c r="CH23" s="99">
        <v>-1.5</v>
      </c>
      <c r="CI23" s="99">
        <v>0</v>
      </c>
      <c r="CJ23" s="99">
        <v>-0.5</v>
      </c>
      <c r="CK23" s="99">
        <v>2.25</v>
      </c>
      <c r="CL23" s="99">
        <v>2</v>
      </c>
      <c r="CM23" s="99">
        <v>0.89300000000000068</v>
      </c>
      <c r="CN23" s="100">
        <v>1.4523099999999971</v>
      </c>
      <c r="CO23" s="13"/>
      <c r="CP23" s="101">
        <v>1.0819493271911746</v>
      </c>
      <c r="CQ23" s="102">
        <v>1.0333131288641046</v>
      </c>
      <c r="CR23" s="102">
        <v>1.0231543217359678</v>
      </c>
      <c r="CS23" s="102">
        <v>0.9781791732331192</v>
      </c>
      <c r="CT23" s="102">
        <v>1.071027817067421</v>
      </c>
      <c r="CU23" s="103">
        <v>1.0036086318473791</v>
      </c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</row>
    <row r="24" spans="1:143" ht="12.75" x14ac:dyDescent="0.2">
      <c r="A24" s="3">
        <f t="shared" si="0"/>
        <v>2016</v>
      </c>
      <c r="B24" s="43">
        <v>42461</v>
      </c>
      <c r="C24" s="43">
        <v>42490</v>
      </c>
      <c r="D24" s="44">
        <f t="shared" si="1"/>
        <v>42461</v>
      </c>
      <c r="E24" s="94">
        <v>36.232599999999998</v>
      </c>
      <c r="F24" s="46">
        <v>30.544519999999999</v>
      </c>
      <c r="G24" s="94">
        <v>36.942259999999997</v>
      </c>
      <c r="H24" s="46">
        <v>32.79233</v>
      </c>
      <c r="I24" s="94">
        <v>33.231850000000001</v>
      </c>
      <c r="J24" s="46">
        <v>27.794039999999999</v>
      </c>
      <c r="K24" s="94">
        <v>41.802930000000003</v>
      </c>
      <c r="L24" s="46">
        <v>35.680100000000003</v>
      </c>
      <c r="M24" s="94">
        <v>40.95364</v>
      </c>
      <c r="N24" s="46">
        <v>35.473599999999998</v>
      </c>
      <c r="O24" s="94">
        <f t="shared" si="2"/>
        <v>35.692259999999997</v>
      </c>
      <c r="P24" s="46">
        <f t="shared" si="3"/>
        <v>31.79233</v>
      </c>
      <c r="Q24" s="94">
        <f t="shared" si="4"/>
        <v>33.942259999999997</v>
      </c>
      <c r="R24" s="46">
        <f t="shared" si="5"/>
        <v>32.04233</v>
      </c>
      <c r="S24" s="94">
        <f t="shared" si="6"/>
        <v>39.192259999999997</v>
      </c>
      <c r="T24" s="46">
        <f t="shared" si="7"/>
        <v>30.79233</v>
      </c>
      <c r="U24" s="94">
        <f t="shared" si="8"/>
        <v>36.561099999999996</v>
      </c>
      <c r="V24" s="95">
        <f t="shared" si="9"/>
        <v>35.153649999999999</v>
      </c>
      <c r="W24" s="96">
        <v>4.056120448506408</v>
      </c>
      <c r="X24" s="96">
        <v>4.1592487386424404</v>
      </c>
      <c r="Y24" s="96">
        <v>3.9339840568134039</v>
      </c>
      <c r="Z24" s="96">
        <v>3.9322101134025051</v>
      </c>
      <c r="AA24" s="96">
        <v>3.7903712358380419</v>
      </c>
      <c r="AB24" s="96">
        <v>4.0617246862483176</v>
      </c>
      <c r="AC24" s="96">
        <v>4.00106199089009</v>
      </c>
      <c r="AD24" s="96">
        <v>4.2304850614904472</v>
      </c>
      <c r="AE24" s="96">
        <v>3.603020100179382</v>
      </c>
      <c r="AF24" s="96">
        <f t="shared" si="10"/>
        <v>4.2808064317243977</v>
      </c>
      <c r="AG24" s="96">
        <f t="shared" si="11"/>
        <v>4.0719759612179498</v>
      </c>
      <c r="AH24" s="96">
        <f t="shared" si="12"/>
        <v>4.0328066096443784</v>
      </c>
      <c r="AI24" s="96">
        <f t="shared" si="13"/>
        <v>4.512797709353646</v>
      </c>
      <c r="AJ24" s="96">
        <f t="shared" si="14"/>
        <v>4.0169961286475173</v>
      </c>
      <c r="AK24" s="126"/>
      <c r="AL24" s="99"/>
      <c r="AM24" s="13"/>
      <c r="AN24" s="13"/>
      <c r="AO24" s="13"/>
      <c r="AP24" s="13"/>
      <c r="AQ24" s="13"/>
      <c r="AR24" s="8">
        <f t="shared" si="15"/>
        <v>4.0983331750077134</v>
      </c>
      <c r="AS24" s="8">
        <f t="shared" si="16"/>
        <v>4.3315103989129451</v>
      </c>
      <c r="AT24" s="8">
        <f t="shared" si="17"/>
        <v>4.2536790188968006</v>
      </c>
      <c r="AU24" s="8">
        <f t="shared" si="18"/>
        <v>4.4956936194815578</v>
      </c>
      <c r="AV24" s="8">
        <f t="shared" si="19"/>
        <v>4.2948040530747544</v>
      </c>
      <c r="AW24" s="8"/>
      <c r="AX24" s="8">
        <f t="shared" si="20"/>
        <v>4.0054977914148413</v>
      </c>
      <c r="AY24" s="8">
        <f t="shared" si="21"/>
        <v>4.0913309902486956</v>
      </c>
      <c r="AZ24" s="8">
        <f t="shared" si="22"/>
        <v>4.0647376493920406</v>
      </c>
      <c r="BA24" s="8">
        <v>4.016529299390311</v>
      </c>
      <c r="BB24" s="8">
        <f t="shared" si="23"/>
        <v>3.90577503416133</v>
      </c>
      <c r="BC24" s="8">
        <v>3.9488892289764381</v>
      </c>
      <c r="BD24" s="8">
        <f t="shared" si="24"/>
        <v>4.0103850461099997</v>
      </c>
      <c r="BE24" s="5"/>
      <c r="BF24" s="60">
        <f t="shared" si="25"/>
        <v>33.786725599999997</v>
      </c>
      <c r="BG24" s="62">
        <f t="shared" si="26"/>
        <v>35.157790099999993</v>
      </c>
      <c r="BH24" s="62">
        <f t="shared" si="27"/>
        <v>30.893591700000002</v>
      </c>
      <c r="BI24" s="62">
        <f t="shared" si="28"/>
        <v>38.597222799999997</v>
      </c>
      <c r="BJ24" s="62">
        <f t="shared" si="29"/>
        <v>33.125290100000001</v>
      </c>
      <c r="BK24" s="62">
        <f t="shared" si="30"/>
        <v>39.170113100000002</v>
      </c>
      <c r="BL24" s="62">
        <f t="shared" si="31"/>
        <v>35.955896499999994</v>
      </c>
      <c r="BM24" s="62">
        <f t="shared" si="32"/>
        <v>34.015290099999994</v>
      </c>
      <c r="BN24" s="63">
        <f t="shared" si="33"/>
        <v>35.580290099999999</v>
      </c>
      <c r="BO24" s="50"/>
      <c r="BP24" s="52">
        <v>2030</v>
      </c>
      <c r="BQ24" s="56">
        <f t="shared" si="46"/>
        <v>9.3262848361217117</v>
      </c>
      <c r="BR24" s="56">
        <f t="shared" si="47"/>
        <v>8.9126730142807649</v>
      </c>
      <c r="BS24" s="56">
        <f t="shared" si="48"/>
        <v>9.1744626951962456</v>
      </c>
      <c r="BT24" s="56">
        <f t="shared" si="49"/>
        <v>9.0220359233347924</v>
      </c>
      <c r="BU24" s="56">
        <f t="shared" si="50"/>
        <v>9.1744626951962456</v>
      </c>
      <c r="BV24" s="56">
        <f t="shared" si="51"/>
        <v>8.9502497030342738</v>
      </c>
      <c r="BW24" s="56"/>
      <c r="BX24" s="53">
        <f t="shared" si="35"/>
        <v>2016</v>
      </c>
      <c r="BY24" s="97">
        <f t="shared" si="36"/>
        <v>42461</v>
      </c>
      <c r="BZ24" s="56">
        <f t="shared" si="37"/>
        <v>4.0809251330521699</v>
      </c>
      <c r="CA24" s="56">
        <f t="shared" si="38"/>
        <v>3.90577503416133</v>
      </c>
      <c r="CB24" s="56">
        <v>4.0132129728596988</v>
      </c>
      <c r="CC24" s="56">
        <v>3.9456346227368129</v>
      </c>
      <c r="CD24" s="56">
        <v>4.0132129728596988</v>
      </c>
      <c r="CE24" s="56">
        <f t="shared" si="39"/>
        <v>3.9356440597681055</v>
      </c>
      <c r="CF24" s="1"/>
      <c r="CG24" s="98">
        <v>-1.25</v>
      </c>
      <c r="CH24" s="99">
        <v>-1</v>
      </c>
      <c r="CI24" s="99">
        <v>-3</v>
      </c>
      <c r="CJ24" s="99">
        <v>-0.75</v>
      </c>
      <c r="CK24" s="99">
        <v>2.25</v>
      </c>
      <c r="CL24" s="99">
        <v>-2</v>
      </c>
      <c r="CM24" s="99">
        <v>0.32849999999999824</v>
      </c>
      <c r="CN24" s="100">
        <v>4.6091300000000004</v>
      </c>
      <c r="CO24" s="13"/>
      <c r="CP24" s="101">
        <v>1.0886514983351832</v>
      </c>
      <c r="CQ24" s="102">
        <v>1.0355438401775805</v>
      </c>
      <c r="CR24" s="102">
        <v>1.0255826859045505</v>
      </c>
      <c r="CS24" s="102">
        <v>0.96392896781354054</v>
      </c>
      <c r="CT24" s="102">
        <v>1.0667329263098111</v>
      </c>
      <c r="CU24" s="103">
        <v>1.0039824771007566</v>
      </c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</row>
    <row r="25" spans="1:143" ht="12.75" x14ac:dyDescent="0.2">
      <c r="A25" s="3">
        <f t="shared" si="0"/>
        <v>2016</v>
      </c>
      <c r="B25" s="43">
        <v>42491</v>
      </c>
      <c r="C25" s="43">
        <v>42521</v>
      </c>
      <c r="D25" s="44">
        <f t="shared" si="1"/>
        <v>42491</v>
      </c>
      <c r="E25" s="94">
        <v>29.46011</v>
      </c>
      <c r="F25" s="46">
        <v>26.287199999999999</v>
      </c>
      <c r="G25" s="94">
        <v>33.79654</v>
      </c>
      <c r="H25" s="46">
        <v>31.048400000000001</v>
      </c>
      <c r="I25" s="94">
        <v>26.757349999999999</v>
      </c>
      <c r="J25" s="46">
        <v>23.724039999999999</v>
      </c>
      <c r="K25" s="94">
        <v>35.952640000000002</v>
      </c>
      <c r="L25" s="46">
        <v>33.134810000000002</v>
      </c>
      <c r="M25" s="94">
        <v>37.07103</v>
      </c>
      <c r="N25" s="46">
        <v>33.54419</v>
      </c>
      <c r="O25" s="94">
        <f t="shared" si="2"/>
        <v>32.79654</v>
      </c>
      <c r="P25" s="46">
        <f t="shared" si="3"/>
        <v>29.548400000000001</v>
      </c>
      <c r="Q25" s="94">
        <f t="shared" si="4"/>
        <v>32.79654</v>
      </c>
      <c r="R25" s="46">
        <f t="shared" si="5"/>
        <v>30.048400000000001</v>
      </c>
      <c r="S25" s="94">
        <f t="shared" si="6"/>
        <v>36.54654</v>
      </c>
      <c r="T25" s="46">
        <f t="shared" si="7"/>
        <v>29.048400000000001</v>
      </c>
      <c r="U25" s="94">
        <f t="shared" si="8"/>
        <v>32.69961</v>
      </c>
      <c r="V25" s="95">
        <f t="shared" si="9"/>
        <v>31.829509999999996</v>
      </c>
      <c r="W25" s="96">
        <v>4.0874687554668636</v>
      </c>
      <c r="X25" s="96">
        <v>4.1900631439693399</v>
      </c>
      <c r="Y25" s="96">
        <v>3.9442495065997649</v>
      </c>
      <c r="Z25" s="96">
        <v>3.9400606210070661</v>
      </c>
      <c r="AA25" s="96">
        <v>3.7979385675301187</v>
      </c>
      <c r="AB25" s="96">
        <v>4.0545442877879978</v>
      </c>
      <c r="AC25" s="96">
        <v>3.973936501699447</v>
      </c>
      <c r="AD25" s="96">
        <v>3.8391250623614646</v>
      </c>
      <c r="AE25" s="96">
        <v>3.6222532602941864</v>
      </c>
      <c r="AF25" s="96">
        <f t="shared" si="10"/>
        <v>4.2893528985907947</v>
      </c>
      <c r="AG25" s="96">
        <f t="shared" si="11"/>
        <v>4.0801055060101197</v>
      </c>
      <c r="AH25" s="96">
        <f t="shared" si="12"/>
        <v>4.0408579543191783</v>
      </c>
      <c r="AI25" s="96">
        <f t="shared" si="13"/>
        <v>4.0954324686397268</v>
      </c>
      <c r="AJ25" s="96">
        <f t="shared" si="14"/>
        <v>3.9898047427550818</v>
      </c>
      <c r="AK25" s="126"/>
      <c r="AL25" s="99"/>
      <c r="AM25" s="13"/>
      <c r="AN25" s="13"/>
      <c r="AO25" s="13"/>
      <c r="AP25" s="13"/>
      <c r="AQ25" s="13"/>
      <c r="AR25" s="8">
        <f t="shared" si="15"/>
        <v>4.0707638191883797</v>
      </c>
      <c r="AS25" s="8">
        <f t="shared" si="16"/>
        <v>3.9337463993916706</v>
      </c>
      <c r="AT25" s="8">
        <f t="shared" si="17"/>
        <v>4.2250647892338424</v>
      </c>
      <c r="AU25" s="8">
        <f t="shared" si="18"/>
        <v>4.0828544327938348</v>
      </c>
      <c r="AV25" s="8">
        <f t="shared" si="19"/>
        <v>4.0781073601519315</v>
      </c>
      <c r="AW25" s="8"/>
      <c r="AX25" s="8">
        <f t="shared" si="20"/>
        <v>4.0134856908903815</v>
      </c>
      <c r="AY25" s="8">
        <f t="shared" si="21"/>
        <v>4.0638063944185152</v>
      </c>
      <c r="AZ25" s="8">
        <f t="shared" si="22"/>
        <v>4.057554774563795</v>
      </c>
      <c r="BA25" s="8">
        <v>4.0245400214357812</v>
      </c>
      <c r="BB25" s="8">
        <f t="shared" si="23"/>
        <v>3.9135292422687971</v>
      </c>
      <c r="BC25" s="8">
        <v>3.9567682442909553</v>
      </c>
      <c r="BD25" s="8">
        <f t="shared" si="24"/>
        <v>4.0182710406901716</v>
      </c>
      <c r="BE25" s="5"/>
      <c r="BF25" s="60">
        <f t="shared" si="25"/>
        <v>28.095758699999998</v>
      </c>
      <c r="BG25" s="62">
        <f t="shared" si="26"/>
        <v>32.614839799999999</v>
      </c>
      <c r="BH25" s="62">
        <f t="shared" si="27"/>
        <v>25.453026699999995</v>
      </c>
      <c r="BI25" s="62">
        <f t="shared" si="28"/>
        <v>35.554488800000001</v>
      </c>
      <c r="BJ25" s="62">
        <f t="shared" si="29"/>
        <v>31.614839799999999</v>
      </c>
      <c r="BK25" s="62">
        <f t="shared" si="30"/>
        <v>34.740973100000005</v>
      </c>
      <c r="BL25" s="62">
        <f t="shared" si="31"/>
        <v>32.325466999999996</v>
      </c>
      <c r="BM25" s="62">
        <f t="shared" si="32"/>
        <v>31.399839799999995</v>
      </c>
      <c r="BN25" s="63">
        <f t="shared" si="33"/>
        <v>33.322339800000002</v>
      </c>
      <c r="BO25" s="50"/>
      <c r="BP25" s="52">
        <v>2031</v>
      </c>
      <c r="BQ25" s="56">
        <f t="shared" si="46"/>
        <v>9.5028534480080236</v>
      </c>
      <c r="BR25" s="56">
        <f t="shared" si="47"/>
        <v>9.0881861834830406</v>
      </c>
      <c r="BS25" s="56">
        <f t="shared" si="48"/>
        <v>9.3492424053618262</v>
      </c>
      <c r="BT25" s="56">
        <f t="shared" si="49"/>
        <v>9.1939423405272986</v>
      </c>
      <c r="BU25" s="56">
        <f t="shared" si="50"/>
        <v>9.3492424053618262</v>
      </c>
      <c r="BV25" s="56">
        <f t="shared" si="51"/>
        <v>9.126033058765497</v>
      </c>
      <c r="BW25" s="56"/>
      <c r="BX25" s="53">
        <f t="shared" si="35"/>
        <v>2016</v>
      </c>
      <c r="BY25" s="97">
        <f t="shared" si="36"/>
        <v>42491</v>
      </c>
      <c r="BZ25" s="56">
        <f t="shared" si="37"/>
        <v>4.0914873820349467</v>
      </c>
      <c r="CA25" s="56">
        <f t="shared" si="38"/>
        <v>3.9135292422687971</v>
      </c>
      <c r="CB25" s="56">
        <v>4.021223694905169</v>
      </c>
      <c r="CC25" s="56">
        <v>3.953513652428859</v>
      </c>
      <c r="CD25" s="56">
        <v>4.021223694905169</v>
      </c>
      <c r="CE25" s="56">
        <f t="shared" si="39"/>
        <v>3.9434102047722894</v>
      </c>
      <c r="CF25" s="1"/>
      <c r="CG25" s="98">
        <v>-1</v>
      </c>
      <c r="CH25" s="99">
        <v>-1.5</v>
      </c>
      <c r="CI25" s="99">
        <v>-1</v>
      </c>
      <c r="CJ25" s="99">
        <v>-1</v>
      </c>
      <c r="CK25" s="99">
        <v>2.75</v>
      </c>
      <c r="CL25" s="99">
        <v>-2</v>
      </c>
      <c r="CM25" s="99">
        <v>3.2394999999999996</v>
      </c>
      <c r="CN25" s="100">
        <v>5.542309999999997</v>
      </c>
      <c r="CO25" s="13"/>
      <c r="CP25" s="101">
        <v>1.0886514983351832</v>
      </c>
      <c r="CQ25" s="102">
        <v>1.0355438401775805</v>
      </c>
      <c r="CR25" s="102">
        <v>1.0255826859045505</v>
      </c>
      <c r="CS25" s="102">
        <v>0.96392896781354054</v>
      </c>
      <c r="CT25" s="102">
        <v>1.0667619319805659</v>
      </c>
      <c r="CU25" s="103">
        <v>1.0039930786636497</v>
      </c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</row>
    <row r="26" spans="1:143" ht="12.75" x14ac:dyDescent="0.2">
      <c r="A26" s="3">
        <f t="shared" si="0"/>
        <v>2016</v>
      </c>
      <c r="B26" s="43">
        <v>42522</v>
      </c>
      <c r="C26" s="43">
        <v>42551</v>
      </c>
      <c r="D26" s="44">
        <f t="shared" si="1"/>
        <v>42522</v>
      </c>
      <c r="E26" s="94">
        <v>34.796489999999999</v>
      </c>
      <c r="F26" s="46">
        <v>28.481259999999999</v>
      </c>
      <c r="G26" s="94">
        <v>36.496670000000002</v>
      </c>
      <c r="H26" s="46">
        <v>32.60942</v>
      </c>
      <c r="I26" s="94">
        <v>31.858920000000001</v>
      </c>
      <c r="J26" s="46">
        <v>25.821560000000002</v>
      </c>
      <c r="K26" s="94">
        <v>40.933669999999999</v>
      </c>
      <c r="L26" s="46">
        <v>34.874209999999998</v>
      </c>
      <c r="M26" s="94">
        <v>40.107430000000001</v>
      </c>
      <c r="N26" s="46">
        <v>35.000529999999998</v>
      </c>
      <c r="O26" s="94">
        <f t="shared" si="2"/>
        <v>36.246670000000002</v>
      </c>
      <c r="P26" s="46">
        <f t="shared" si="3"/>
        <v>31.85942</v>
      </c>
      <c r="Q26" s="94">
        <f t="shared" si="4"/>
        <v>36.496670000000002</v>
      </c>
      <c r="R26" s="46">
        <f t="shared" si="5"/>
        <v>31.85942</v>
      </c>
      <c r="S26" s="94">
        <f t="shared" si="6"/>
        <v>39.496670000000002</v>
      </c>
      <c r="T26" s="46">
        <f t="shared" si="7"/>
        <v>30.60942</v>
      </c>
      <c r="U26" s="94">
        <f t="shared" si="8"/>
        <v>38.878489999999999</v>
      </c>
      <c r="V26" s="95">
        <f t="shared" si="9"/>
        <v>33.498570000000001</v>
      </c>
      <c r="W26" s="96">
        <v>4.1176925790772252</v>
      </c>
      <c r="X26" s="96">
        <v>4.2099762970054382</v>
      </c>
      <c r="Y26" s="96">
        <v>3.9518229678057857</v>
      </c>
      <c r="Z26" s="96">
        <v>3.955986033349165</v>
      </c>
      <c r="AA26" s="96">
        <v>3.8143506204228661</v>
      </c>
      <c r="AB26" s="96">
        <v>4.0714464811699687</v>
      </c>
      <c r="AC26" s="96">
        <v>3.9459393731975059</v>
      </c>
      <c r="AD26" s="96">
        <v>3.7300583666556921</v>
      </c>
      <c r="AE26" s="96">
        <v>3.5753141585005266</v>
      </c>
      <c r="AF26" s="96">
        <f t="shared" si="10"/>
        <v>4.3050628510536741</v>
      </c>
      <c r="AG26" s="96">
        <f t="shared" si="11"/>
        <v>4.096096141828566</v>
      </c>
      <c r="AH26" s="96">
        <f t="shared" si="12"/>
        <v>4.0565471765268377</v>
      </c>
      <c r="AI26" s="96">
        <f t="shared" si="13"/>
        <v>3.9790120273873733</v>
      </c>
      <c r="AJ26" s="96">
        <f t="shared" si="14"/>
        <v>3.9615738733290402</v>
      </c>
      <c r="AK26" s="126"/>
      <c r="AL26" s="99"/>
      <c r="AM26" s="13"/>
      <c r="AN26" s="13"/>
      <c r="AO26" s="13"/>
      <c r="AP26" s="13"/>
      <c r="AQ26" s="13"/>
      <c r="AR26" s="8">
        <f t="shared" si="15"/>
        <v>4.0423085610300902</v>
      </c>
      <c r="AS26" s="8">
        <f t="shared" si="16"/>
        <v>3.8228949960927858</v>
      </c>
      <c r="AT26" s="8">
        <f t="shared" si="17"/>
        <v>4.195531081685659</v>
      </c>
      <c r="AU26" s="8">
        <f t="shared" si="18"/>
        <v>3.9678017803763637</v>
      </c>
      <c r="AV26" s="8">
        <f t="shared" si="19"/>
        <v>4.0071341047962248</v>
      </c>
      <c r="AW26" s="8"/>
      <c r="AX26" s="8">
        <f t="shared" si="20"/>
        <v>4.0296898141525901</v>
      </c>
      <c r="AY26" s="8">
        <f t="shared" si="21"/>
        <v>4.0353973345484579</v>
      </c>
      <c r="AZ26" s="8">
        <f t="shared" si="22"/>
        <v>4.0744627971556344</v>
      </c>
      <c r="BA26" s="8">
        <v>4.0407904421930247</v>
      </c>
      <c r="BB26" s="8">
        <f t="shared" si="23"/>
        <v>3.9303465933219246</v>
      </c>
      <c r="BC26" s="8">
        <v>3.9727514869108971</v>
      </c>
      <c r="BD26" s="8">
        <f t="shared" si="24"/>
        <v>4.0342684413351728</v>
      </c>
      <c r="BE26" s="5"/>
      <c r="BF26" s="60">
        <f t="shared" si="25"/>
        <v>32.080941099999997</v>
      </c>
      <c r="BG26" s="62">
        <f t="shared" si="26"/>
        <v>34.825152500000002</v>
      </c>
      <c r="BH26" s="62">
        <f t="shared" si="27"/>
        <v>29.262855200000001</v>
      </c>
      <c r="BI26" s="62">
        <f t="shared" si="28"/>
        <v>37.911462999999998</v>
      </c>
      <c r="BJ26" s="62">
        <f t="shared" si="29"/>
        <v>34.502652499999996</v>
      </c>
      <c r="BK26" s="62">
        <f t="shared" si="30"/>
        <v>38.328102199999996</v>
      </c>
      <c r="BL26" s="62">
        <f t="shared" si="31"/>
        <v>36.565124400000002</v>
      </c>
      <c r="BM26" s="62">
        <f t="shared" si="32"/>
        <v>34.360152499999998</v>
      </c>
      <c r="BN26" s="63">
        <f t="shared" si="33"/>
        <v>35.675152499999996</v>
      </c>
      <c r="BO26" s="50"/>
      <c r="BP26" s="52">
        <v>2032</v>
      </c>
      <c r="BQ26" s="56">
        <f t="shared" si="46"/>
        <v>9.6827768635201767</v>
      </c>
      <c r="BR26" s="56">
        <f t="shared" si="47"/>
        <v>9.2670358933615073</v>
      </c>
      <c r="BS26" s="56">
        <f t="shared" si="48"/>
        <v>9.5273429926264921</v>
      </c>
      <c r="BT26" s="56">
        <f t="shared" si="49"/>
        <v>9.3691150412231909</v>
      </c>
      <c r="BU26" s="56">
        <f t="shared" si="50"/>
        <v>9.5273429926264921</v>
      </c>
      <c r="BV26" s="56">
        <f t="shared" si="51"/>
        <v>9.3051580914732082</v>
      </c>
      <c r="BW26" s="56"/>
      <c r="BX26" s="53">
        <f t="shared" si="35"/>
        <v>2016</v>
      </c>
      <c r="BY26" s="97">
        <f t="shared" si="36"/>
        <v>42522</v>
      </c>
      <c r="BZ26" s="56">
        <f t="shared" si="37"/>
        <v>4.0992798104802812</v>
      </c>
      <c r="CA26" s="56">
        <f t="shared" si="38"/>
        <v>3.9303465933219246</v>
      </c>
      <c r="CB26" s="56">
        <v>4.0374741156624125</v>
      </c>
      <c r="CC26" s="56">
        <v>3.9694969242148233</v>
      </c>
      <c r="CD26" s="56">
        <v>4.0374741156624125</v>
      </c>
      <c r="CE26" s="56">
        <f t="shared" si="39"/>
        <v>3.9602534446047475</v>
      </c>
      <c r="CF26" s="1"/>
      <c r="CG26" s="98">
        <v>-0.25</v>
      </c>
      <c r="CH26" s="99">
        <v>-0.75</v>
      </c>
      <c r="CI26" s="99">
        <v>0</v>
      </c>
      <c r="CJ26" s="99">
        <v>-0.75</v>
      </c>
      <c r="CK26" s="99">
        <v>3</v>
      </c>
      <c r="CL26" s="99">
        <v>-2</v>
      </c>
      <c r="CM26" s="99">
        <v>4.0820000000000007</v>
      </c>
      <c r="CN26" s="100">
        <v>5.0173100000000019</v>
      </c>
      <c r="CO26" s="13"/>
      <c r="CP26" s="101">
        <v>1.0882401542274855</v>
      </c>
      <c r="CQ26" s="102">
        <v>1.0354172404296338</v>
      </c>
      <c r="CR26" s="102">
        <v>1.0254199944918756</v>
      </c>
      <c r="CS26" s="102">
        <v>0.96419719085651334</v>
      </c>
      <c r="CT26" s="102">
        <v>1.0667425643944786</v>
      </c>
      <c r="CU26" s="103">
        <v>1.0039621744413334</v>
      </c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</row>
    <row r="27" spans="1:143" ht="12.75" x14ac:dyDescent="0.2">
      <c r="A27" s="3">
        <f t="shared" si="0"/>
        <v>2016</v>
      </c>
      <c r="B27" s="43">
        <v>42552</v>
      </c>
      <c r="C27" s="43">
        <v>42582</v>
      </c>
      <c r="D27" s="44">
        <f t="shared" si="1"/>
        <v>42552</v>
      </c>
      <c r="E27" s="94">
        <v>43.130400000000002</v>
      </c>
      <c r="F27" s="46">
        <v>32.349760000000003</v>
      </c>
      <c r="G27" s="94">
        <v>43.699550000000002</v>
      </c>
      <c r="H27" s="46">
        <v>35.486060000000002</v>
      </c>
      <c r="I27" s="94">
        <v>39.826140000000002</v>
      </c>
      <c r="J27" s="46">
        <v>29.519850000000002</v>
      </c>
      <c r="K27" s="94">
        <v>47.101730000000003</v>
      </c>
      <c r="L27" s="46">
        <v>37.295430000000003</v>
      </c>
      <c r="M27" s="94">
        <v>47.002160000000003</v>
      </c>
      <c r="N27" s="46">
        <v>37.6389</v>
      </c>
      <c r="O27" s="94">
        <f t="shared" si="2"/>
        <v>48.199550000000002</v>
      </c>
      <c r="P27" s="46">
        <f t="shared" si="3"/>
        <v>34.486060000000002</v>
      </c>
      <c r="Q27" s="94">
        <f t="shared" si="4"/>
        <v>48.699550000000002</v>
      </c>
      <c r="R27" s="46">
        <f t="shared" si="5"/>
        <v>35.486060000000002</v>
      </c>
      <c r="S27" s="94">
        <f t="shared" si="6"/>
        <v>47.949550000000002</v>
      </c>
      <c r="T27" s="46">
        <f t="shared" si="7"/>
        <v>37.986060000000002</v>
      </c>
      <c r="U27" s="94">
        <f t="shared" si="8"/>
        <v>44.802399999999999</v>
      </c>
      <c r="V27" s="95">
        <f t="shared" si="9"/>
        <v>37.48151</v>
      </c>
      <c r="W27" s="96">
        <v>4.1468884959641539</v>
      </c>
      <c r="X27" s="96">
        <v>4.3375921690668733</v>
      </c>
      <c r="Y27" s="96">
        <v>4.0033405280645642</v>
      </c>
      <c r="Z27" s="96">
        <v>3.9768813203329381</v>
      </c>
      <c r="AA27" s="96">
        <v>3.8396746930390737</v>
      </c>
      <c r="AB27" s="96">
        <v>4.0949103260513739</v>
      </c>
      <c r="AC27" s="96">
        <v>3.954210982427194</v>
      </c>
      <c r="AD27" s="96">
        <v>3.7900822988854741</v>
      </c>
      <c r="AE27" s="96">
        <v>3.5772672751435919</v>
      </c>
      <c r="AF27" s="96">
        <f t="shared" si="10"/>
        <v>4.3202145192459707</v>
      </c>
      <c r="AG27" s="96">
        <f t="shared" si="11"/>
        <v>4.1151433832213717</v>
      </c>
      <c r="AH27" s="96">
        <f t="shared" si="12"/>
        <v>4.0752479177466938</v>
      </c>
      <c r="AI27" s="96">
        <f t="shared" si="13"/>
        <v>4.0420163313940476</v>
      </c>
      <c r="AJ27" s="96">
        <f t="shared" si="14"/>
        <v>3.9695187907056178</v>
      </c>
      <c r="AK27" s="126"/>
      <c r="AL27" s="99"/>
      <c r="AM27" s="13"/>
      <c r="AN27" s="13"/>
      <c r="AO27" s="13"/>
      <c r="AP27" s="13"/>
      <c r="AQ27" s="13"/>
      <c r="AR27" s="8">
        <f t="shared" si="15"/>
        <v>4.0507155223368168</v>
      </c>
      <c r="AS27" s="8">
        <f t="shared" si="16"/>
        <v>3.883901127030668</v>
      </c>
      <c r="AT27" s="8">
        <f t="shared" si="17"/>
        <v>4.2042566653799129</v>
      </c>
      <c r="AU27" s="8">
        <f t="shared" si="18"/>
        <v>4.0311200331837371</v>
      </c>
      <c r="AV27" s="8">
        <f t="shared" si="19"/>
        <v>4.0424983369827832</v>
      </c>
      <c r="AW27" s="8"/>
      <c r="AX27" s="8">
        <f t="shared" si="20"/>
        <v>4.0509507899195549</v>
      </c>
      <c r="AY27" s="8">
        <f t="shared" si="21"/>
        <v>4.0437906468058786</v>
      </c>
      <c r="AZ27" s="8">
        <f t="shared" si="22"/>
        <v>4.0979347342220631</v>
      </c>
      <c r="BA27" s="8">
        <v>4.0621121636050388</v>
      </c>
      <c r="BB27" s="8">
        <f t="shared" si="23"/>
        <v>3.9562960477908331</v>
      </c>
      <c r="BC27" s="8">
        <v>3.9937226513806605</v>
      </c>
      <c r="BD27" s="8">
        <f t="shared" si="24"/>
        <v>4.0552581821526248</v>
      </c>
      <c r="BE27" s="5"/>
      <c r="BF27" s="60">
        <f t="shared" si="25"/>
        <v>38.4947248</v>
      </c>
      <c r="BG27" s="62">
        <f t="shared" si="26"/>
        <v>40.167749299999997</v>
      </c>
      <c r="BH27" s="62">
        <f t="shared" si="27"/>
        <v>35.394435299999998</v>
      </c>
      <c r="BI27" s="62">
        <f t="shared" si="28"/>
        <v>42.975958199999994</v>
      </c>
      <c r="BJ27" s="62">
        <f t="shared" si="29"/>
        <v>43.017749299999998</v>
      </c>
      <c r="BK27" s="62">
        <f t="shared" si="30"/>
        <v>42.885021000000002</v>
      </c>
      <c r="BL27" s="62">
        <f t="shared" si="31"/>
        <v>41.654417299999999</v>
      </c>
      <c r="BM27" s="62">
        <f t="shared" si="32"/>
        <v>42.302749300000002</v>
      </c>
      <c r="BN27" s="63">
        <f t="shared" si="33"/>
        <v>43.665249299999999</v>
      </c>
      <c r="BO27" s="50"/>
      <c r="BP27" s="52">
        <v>2033</v>
      </c>
      <c r="BQ27" s="56">
        <f t="shared" si="46"/>
        <v>9.8757684007905784</v>
      </c>
      <c r="BR27" s="56">
        <f t="shared" si="47"/>
        <v>9.4588739644882747</v>
      </c>
      <c r="BS27" s="56">
        <f t="shared" si="48"/>
        <v>9.7183792241495812</v>
      </c>
      <c r="BT27" s="56">
        <f t="shared" si="49"/>
        <v>9.5570107305110401</v>
      </c>
      <c r="BU27" s="56">
        <f t="shared" si="50"/>
        <v>9.7183792241495812</v>
      </c>
      <c r="BV27" s="56">
        <f t="shared" si="51"/>
        <v>9.4972914798276928</v>
      </c>
      <c r="BW27" s="56"/>
      <c r="BX27" s="53">
        <f t="shared" si="35"/>
        <v>2016</v>
      </c>
      <c r="BY27" s="97">
        <f t="shared" si="36"/>
        <v>42552</v>
      </c>
      <c r="BZ27" s="56">
        <f t="shared" si="37"/>
        <v>4.1522868690858772</v>
      </c>
      <c r="CA27" s="56">
        <f t="shared" si="38"/>
        <v>3.9562960477908331</v>
      </c>
      <c r="CB27" s="56">
        <v>4.0587958370744266</v>
      </c>
      <c r="CC27" s="56">
        <v>3.9904681269525066</v>
      </c>
      <c r="CD27" s="56">
        <v>4.0587958370744266</v>
      </c>
      <c r="CE27" s="56">
        <f t="shared" si="39"/>
        <v>3.9862428458939592</v>
      </c>
      <c r="CF27" s="1"/>
      <c r="CG27" s="98">
        <v>4.5</v>
      </c>
      <c r="CH27" s="99">
        <v>-1</v>
      </c>
      <c r="CI27" s="99">
        <v>5</v>
      </c>
      <c r="CJ27" s="99">
        <v>0</v>
      </c>
      <c r="CK27" s="99">
        <v>4.25</v>
      </c>
      <c r="CL27" s="99">
        <v>2.5</v>
      </c>
      <c r="CM27" s="99">
        <v>1.671999999999997</v>
      </c>
      <c r="CN27" s="100">
        <v>5.1317500000000003</v>
      </c>
      <c r="CO27" s="13"/>
      <c r="CP27" s="101">
        <v>1.0863322717622081</v>
      </c>
      <c r="CQ27" s="102">
        <v>1.0347664543524417</v>
      </c>
      <c r="CR27" s="102">
        <v>1.0247346072186838</v>
      </c>
      <c r="CS27" s="102">
        <v>0.9654989384288748</v>
      </c>
      <c r="CT27" s="102">
        <v>1.0664719160802019</v>
      </c>
      <c r="CU27" s="103">
        <v>1.0038712674529642</v>
      </c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</row>
    <row r="28" spans="1:143" ht="12.75" x14ac:dyDescent="0.2">
      <c r="A28" s="3">
        <f t="shared" si="0"/>
        <v>2016</v>
      </c>
      <c r="B28" s="43">
        <v>42583</v>
      </c>
      <c r="C28" s="43">
        <v>42613</v>
      </c>
      <c r="D28" s="44">
        <f t="shared" si="1"/>
        <v>42583</v>
      </c>
      <c r="E28" s="94">
        <v>44.721850000000003</v>
      </c>
      <c r="F28" s="46">
        <v>33.134</v>
      </c>
      <c r="G28" s="94">
        <v>43.990589999999997</v>
      </c>
      <c r="H28" s="46">
        <v>35.809600000000003</v>
      </c>
      <c r="I28" s="94">
        <v>41.347560000000001</v>
      </c>
      <c r="J28" s="46">
        <v>30.269580000000001</v>
      </c>
      <c r="K28" s="94">
        <v>47.49194</v>
      </c>
      <c r="L28" s="46">
        <v>37.35013</v>
      </c>
      <c r="M28" s="94">
        <v>47.48762</v>
      </c>
      <c r="N28" s="46">
        <v>38.069989999999997</v>
      </c>
      <c r="O28" s="94">
        <f t="shared" si="2"/>
        <v>47.490589999999997</v>
      </c>
      <c r="P28" s="46">
        <f t="shared" si="3"/>
        <v>34.809600000000003</v>
      </c>
      <c r="Q28" s="94">
        <f t="shared" si="4"/>
        <v>48.240589999999997</v>
      </c>
      <c r="R28" s="46">
        <f t="shared" si="5"/>
        <v>35.809600000000003</v>
      </c>
      <c r="S28" s="94">
        <f t="shared" si="6"/>
        <v>47.740589999999997</v>
      </c>
      <c r="T28" s="46">
        <f t="shared" si="7"/>
        <v>38.309600000000003</v>
      </c>
      <c r="U28" s="94">
        <f t="shared" si="8"/>
        <v>44.973600000000005</v>
      </c>
      <c r="V28" s="95">
        <f t="shared" si="9"/>
        <v>34.339750000000002</v>
      </c>
      <c r="W28" s="96">
        <v>4.1758664034150286</v>
      </c>
      <c r="X28" s="96">
        <v>4.4008078675649429</v>
      </c>
      <c r="Y28" s="96">
        <v>4.0346032305532491</v>
      </c>
      <c r="Z28" s="96">
        <v>3.9872573393911011</v>
      </c>
      <c r="AA28" s="96">
        <v>3.8485515716306402</v>
      </c>
      <c r="AB28" s="96">
        <v>4.1073167360196976</v>
      </c>
      <c r="AC28" s="96">
        <v>3.9784779376150872</v>
      </c>
      <c r="AD28" s="96">
        <v>3.8141849279312199</v>
      </c>
      <c r="AE28" s="96">
        <v>3.5986510520074342</v>
      </c>
      <c r="AF28" s="96">
        <f t="shared" si="10"/>
        <v>4.3331681848368051</v>
      </c>
      <c r="AG28" s="96">
        <f t="shared" si="11"/>
        <v>4.1264965908737183</v>
      </c>
      <c r="AH28" s="96">
        <f t="shared" si="12"/>
        <v>4.0864853117120461</v>
      </c>
      <c r="AI28" s="96">
        <f t="shared" si="13"/>
        <v>4.0676201515736894</v>
      </c>
      <c r="AJ28" s="96">
        <f t="shared" si="14"/>
        <v>3.9937856634235334</v>
      </c>
      <c r="AK28" s="126"/>
      <c r="AL28" s="99"/>
      <c r="AM28" s="13"/>
      <c r="AN28" s="13"/>
      <c r="AO28" s="13"/>
      <c r="AP28" s="13"/>
      <c r="AQ28" s="13"/>
      <c r="AR28" s="8">
        <f t="shared" si="15"/>
        <v>4.0753795686706846</v>
      </c>
      <c r="AS28" s="8">
        <f t="shared" si="16"/>
        <v>3.9083981582795202</v>
      </c>
      <c r="AT28" s="8">
        <f t="shared" si="17"/>
        <v>4.2298554748276187</v>
      </c>
      <c r="AU28" s="8">
        <f t="shared" si="18"/>
        <v>4.0565454977034312</v>
      </c>
      <c r="AV28" s="8">
        <f t="shared" si="19"/>
        <v>4.0675446748703141</v>
      </c>
      <c r="AW28" s="8"/>
      <c r="AX28" s="8">
        <f t="shared" si="20"/>
        <v>4.0615083998688455</v>
      </c>
      <c r="AY28" s="8">
        <f t="shared" si="21"/>
        <v>4.0684146500406762</v>
      </c>
      <c r="AZ28" s="8">
        <f t="shared" si="22"/>
        <v>4.1103454228994147</v>
      </c>
      <c r="BA28" s="8">
        <v>4.0726999381541846</v>
      </c>
      <c r="BB28" s="8">
        <f t="shared" si="23"/>
        <v>3.9653921422590845</v>
      </c>
      <c r="BC28" s="8">
        <v>4.0041363490905368</v>
      </c>
      <c r="BD28" s="8">
        <f t="shared" si="24"/>
        <v>4.0656811043607242</v>
      </c>
      <c r="BE28" s="5"/>
      <c r="BF28" s="60">
        <f t="shared" si="25"/>
        <v>39.739074500000001</v>
      </c>
      <c r="BG28" s="62">
        <f t="shared" si="26"/>
        <v>40.472764300000001</v>
      </c>
      <c r="BH28" s="62">
        <f t="shared" si="27"/>
        <v>36.584028599999996</v>
      </c>
      <c r="BI28" s="62">
        <f t="shared" si="28"/>
        <v>43.438039099999997</v>
      </c>
      <c r="BJ28" s="62">
        <f t="shared" si="29"/>
        <v>42.895264300000001</v>
      </c>
      <c r="BK28" s="62">
        <f t="shared" si="30"/>
        <v>43.1309617</v>
      </c>
      <c r="BL28" s="62">
        <f t="shared" si="31"/>
        <v>40.401044500000005</v>
      </c>
      <c r="BM28" s="62">
        <f t="shared" si="32"/>
        <v>42.037764299999999</v>
      </c>
      <c r="BN28" s="63">
        <f t="shared" si="33"/>
        <v>43.6852643</v>
      </c>
      <c r="BO28" s="50"/>
      <c r="BP28" s="52">
        <v>2034</v>
      </c>
      <c r="BQ28" s="56">
        <f t="shared" si="46"/>
        <v>10.062777200405598</v>
      </c>
      <c r="BR28" s="56">
        <f t="shared" si="47"/>
        <v>9.644766768277119</v>
      </c>
      <c r="BS28" s="56">
        <f t="shared" si="48"/>
        <v>9.9034934255698541</v>
      </c>
      <c r="BT28" s="56">
        <f t="shared" si="49"/>
        <v>9.739081744975266</v>
      </c>
      <c r="BU28" s="56">
        <f t="shared" si="50"/>
        <v>9.9034934255698541</v>
      </c>
      <c r="BV28" s="56">
        <f t="shared" si="51"/>
        <v>9.683470448647002</v>
      </c>
      <c r="BW28" s="56"/>
      <c r="BX28" s="53">
        <f t="shared" si="35"/>
        <v>2016</v>
      </c>
      <c r="BY28" s="97">
        <f t="shared" si="36"/>
        <v>42583</v>
      </c>
      <c r="BZ28" s="56">
        <f t="shared" si="37"/>
        <v>4.1844534525704793</v>
      </c>
      <c r="CA28" s="56">
        <f t="shared" si="38"/>
        <v>3.9653921422590845</v>
      </c>
      <c r="CB28" s="56">
        <v>4.0693836116235724</v>
      </c>
      <c r="CC28" s="56">
        <v>4.0008818436651694</v>
      </c>
      <c r="CD28" s="56">
        <v>4.0693836116235724</v>
      </c>
      <c r="CE28" s="56">
        <f t="shared" si="39"/>
        <v>3.9953529429706895</v>
      </c>
      <c r="CF28" s="1"/>
      <c r="CG28" s="98">
        <v>3.5</v>
      </c>
      <c r="CH28" s="99">
        <v>-1</v>
      </c>
      <c r="CI28" s="99">
        <v>4.25</v>
      </c>
      <c r="CJ28" s="99">
        <v>0</v>
      </c>
      <c r="CK28" s="99">
        <v>3.75</v>
      </c>
      <c r="CL28" s="99">
        <v>2.4999999999999964</v>
      </c>
      <c r="CM28" s="99">
        <v>0.25175000000000125</v>
      </c>
      <c r="CN28" s="100">
        <v>1.2057500000000019</v>
      </c>
      <c r="CO28" s="13"/>
      <c r="CP28" s="101">
        <v>1.0867540808134868</v>
      </c>
      <c r="CQ28" s="102">
        <v>1.034921059673535</v>
      </c>
      <c r="CR28" s="102">
        <v>1.0248862724110248</v>
      </c>
      <c r="CS28" s="102">
        <v>0.96521273748996528</v>
      </c>
      <c r="CT28" s="102">
        <v>1.066445447305548</v>
      </c>
      <c r="CU28" s="103">
        <v>1.0038476337052713</v>
      </c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</row>
    <row r="29" spans="1:143" ht="12.75" x14ac:dyDescent="0.2">
      <c r="A29" s="3">
        <f t="shared" si="0"/>
        <v>2016</v>
      </c>
      <c r="B29" s="43">
        <v>42614</v>
      </c>
      <c r="C29" s="43">
        <v>42643</v>
      </c>
      <c r="D29" s="44">
        <f t="shared" si="1"/>
        <v>42614</v>
      </c>
      <c r="E29" s="94">
        <v>41.551720000000003</v>
      </c>
      <c r="F29" s="46">
        <v>32.868169999999999</v>
      </c>
      <c r="G29" s="94">
        <v>37.712829999999997</v>
      </c>
      <c r="H29" s="46">
        <v>33.813479999999998</v>
      </c>
      <c r="I29" s="94">
        <v>38.469880000000003</v>
      </c>
      <c r="J29" s="46">
        <v>30.064109999999999</v>
      </c>
      <c r="K29" s="94">
        <v>43.887300000000003</v>
      </c>
      <c r="L29" s="46">
        <v>36.642800000000001</v>
      </c>
      <c r="M29" s="94">
        <v>43.779989999999998</v>
      </c>
      <c r="N29" s="46">
        <v>36.630850000000002</v>
      </c>
      <c r="O29" s="94">
        <f t="shared" si="2"/>
        <v>39.712829999999997</v>
      </c>
      <c r="P29" s="46">
        <f t="shared" si="3"/>
        <v>31.313479999999998</v>
      </c>
      <c r="Q29" s="94">
        <f t="shared" si="4"/>
        <v>38.712829999999997</v>
      </c>
      <c r="R29" s="46">
        <f t="shared" si="5"/>
        <v>30.813479999999998</v>
      </c>
      <c r="S29" s="94">
        <f t="shared" si="6"/>
        <v>40.962829999999997</v>
      </c>
      <c r="T29" s="46">
        <f t="shared" si="7"/>
        <v>36.063479999999998</v>
      </c>
      <c r="U29" s="94">
        <f t="shared" si="8"/>
        <v>41.052970000000002</v>
      </c>
      <c r="V29" s="95">
        <f t="shared" si="9"/>
        <v>33.355669999999996</v>
      </c>
      <c r="W29" s="96">
        <v>4.1793703484246576</v>
      </c>
      <c r="X29" s="96">
        <v>4.3708419828116583</v>
      </c>
      <c r="Y29" s="96">
        <v>4.0444973537613329</v>
      </c>
      <c r="Z29" s="96">
        <v>4.0265529303522056</v>
      </c>
      <c r="AA29" s="96">
        <v>3.8839229900400021</v>
      </c>
      <c r="AB29" s="96">
        <v>4.146929876580236</v>
      </c>
      <c r="AC29" s="96">
        <v>4.0340340020795331</v>
      </c>
      <c r="AD29" s="96">
        <v>3.8698219271945815</v>
      </c>
      <c r="AE29" s="96">
        <v>3.6408007086867458</v>
      </c>
      <c r="AF29" s="96">
        <f t="shared" si="10"/>
        <v>4.37961689029426</v>
      </c>
      <c r="AG29" s="96">
        <f t="shared" si="11"/>
        <v>4.1684148632934974</v>
      </c>
      <c r="AH29" s="96">
        <f t="shared" si="12"/>
        <v>4.1281493339899757</v>
      </c>
      <c r="AI29" s="96">
        <f t="shared" si="13"/>
        <v>4.1271520993733999</v>
      </c>
      <c r="AJ29" s="96">
        <f t="shared" si="14"/>
        <v>4.0495930028846532</v>
      </c>
      <c r="AK29" s="126"/>
      <c r="AL29" s="99"/>
      <c r="AM29" s="13"/>
      <c r="AN29" s="13"/>
      <c r="AO29" s="13"/>
      <c r="AP29" s="13"/>
      <c r="AQ29" s="13"/>
      <c r="AR29" s="8">
        <f t="shared" si="15"/>
        <v>4.1318447221054297</v>
      </c>
      <c r="AS29" s="8">
        <f t="shared" si="16"/>
        <v>3.9649455708858437</v>
      </c>
      <c r="AT29" s="8">
        <f t="shared" si="17"/>
        <v>4.2884606478655334</v>
      </c>
      <c r="AU29" s="8">
        <f t="shared" si="18"/>
        <v>4.1152360475213792</v>
      </c>
      <c r="AV29" s="8">
        <f t="shared" si="19"/>
        <v>4.1251217470945463</v>
      </c>
      <c r="AW29" s="8"/>
      <c r="AX29" s="8">
        <f t="shared" si="20"/>
        <v>4.1014917036550731</v>
      </c>
      <c r="AY29" s="8">
        <f t="shared" si="21"/>
        <v>4.1247881299640108</v>
      </c>
      <c r="AZ29" s="8">
        <f t="shared" si="22"/>
        <v>4.1499722251963131</v>
      </c>
      <c r="BA29" s="8">
        <v>4.1127974799512295</v>
      </c>
      <c r="BB29" s="8">
        <f t="shared" si="23"/>
        <v>4.0016370632646812</v>
      </c>
      <c r="BC29" s="8">
        <v>4.0435746349404438</v>
      </c>
      <c r="BD29" s="8">
        <f t="shared" si="24"/>
        <v>4.105154324813868</v>
      </c>
      <c r="BE29" s="5"/>
      <c r="BF29" s="60">
        <f t="shared" si="25"/>
        <v>37.817793499999993</v>
      </c>
      <c r="BG29" s="62">
        <f t="shared" si="26"/>
        <v>36.036109499999995</v>
      </c>
      <c r="BH29" s="62">
        <f t="shared" si="27"/>
        <v>34.855398899999997</v>
      </c>
      <c r="BI29" s="62">
        <f t="shared" si="28"/>
        <v>40.705859799999999</v>
      </c>
      <c r="BJ29" s="62">
        <f t="shared" si="29"/>
        <v>35.316109499999996</v>
      </c>
      <c r="BK29" s="62">
        <f t="shared" si="30"/>
        <v>40.772165000000001</v>
      </c>
      <c r="BL29" s="62">
        <f t="shared" si="31"/>
        <v>37.743130999999998</v>
      </c>
      <c r="BM29" s="62">
        <f t="shared" si="32"/>
        <v>36.101109499999993</v>
      </c>
      <c r="BN29" s="63">
        <f t="shared" si="33"/>
        <v>38.856109499999995</v>
      </c>
      <c r="BO29" s="50"/>
      <c r="BP29" s="52">
        <v>2035</v>
      </c>
      <c r="BQ29" s="56">
        <f t="shared" si="46"/>
        <v>10.263368744413709</v>
      </c>
      <c r="BR29" s="56">
        <f t="shared" si="47"/>
        <v>9.8441601422864959</v>
      </c>
      <c r="BS29" s="56">
        <f t="shared" si="48"/>
        <v>10.102052699497282</v>
      </c>
      <c r="BT29" s="56">
        <f t="shared" si="49"/>
        <v>9.934376801528872</v>
      </c>
      <c r="BU29" s="56">
        <f t="shared" si="50"/>
        <v>10.102052699497282</v>
      </c>
      <c r="BV29" s="56">
        <f t="shared" si="51"/>
        <v>9.8831707705843499</v>
      </c>
      <c r="BW29" s="56"/>
      <c r="BX29" s="53">
        <f t="shared" si="35"/>
        <v>2016</v>
      </c>
      <c r="BY29" s="97">
        <f t="shared" si="36"/>
        <v>42614</v>
      </c>
      <c r="BZ29" s="56">
        <f t="shared" si="37"/>
        <v>4.1946336390177308</v>
      </c>
      <c r="CA29" s="56">
        <f t="shared" si="38"/>
        <v>4.0016370632646812</v>
      </c>
      <c r="CB29" s="56">
        <v>4.1094811534206173</v>
      </c>
      <c r="CC29" s="56">
        <v>4.0403202014815687</v>
      </c>
      <c r="CD29" s="56">
        <v>4.1094811534206173</v>
      </c>
      <c r="CE29" s="56">
        <f t="shared" si="39"/>
        <v>4.0316536597290655</v>
      </c>
      <c r="CF29" s="1"/>
      <c r="CG29" s="98">
        <v>2</v>
      </c>
      <c r="CH29" s="99">
        <v>-2.5</v>
      </c>
      <c r="CI29" s="99">
        <v>1</v>
      </c>
      <c r="CJ29" s="99">
        <v>-3</v>
      </c>
      <c r="CK29" s="99">
        <v>3.25</v>
      </c>
      <c r="CL29" s="99">
        <v>2.2500000000000036</v>
      </c>
      <c r="CM29" s="99">
        <v>-0.49875000000000114</v>
      </c>
      <c r="CN29" s="100">
        <v>0.48749999999999716</v>
      </c>
      <c r="CO29" s="13"/>
      <c r="CP29" s="101">
        <v>1.0876839237057221</v>
      </c>
      <c r="CQ29" s="102">
        <v>1.0352316076294279</v>
      </c>
      <c r="CR29" s="102">
        <v>1.0252316076294279</v>
      </c>
      <c r="CS29" s="102">
        <v>0.96457765667574935</v>
      </c>
      <c r="CT29" s="102">
        <v>1.0664966442953021</v>
      </c>
      <c r="CU29" s="103">
        <v>1.0038569334807539</v>
      </c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</row>
    <row r="30" spans="1:143" ht="12.75" x14ac:dyDescent="0.2">
      <c r="A30" s="3">
        <f t="shared" si="0"/>
        <v>2016</v>
      </c>
      <c r="B30" s="43">
        <v>42644</v>
      </c>
      <c r="C30" s="43">
        <v>42674</v>
      </c>
      <c r="D30" s="44">
        <f t="shared" si="1"/>
        <v>42644</v>
      </c>
      <c r="E30" s="94">
        <v>40.467460000000003</v>
      </c>
      <c r="F30" s="46">
        <v>32.589820000000003</v>
      </c>
      <c r="G30" s="94">
        <v>35.313470000000002</v>
      </c>
      <c r="H30" s="46">
        <v>33.360500000000002</v>
      </c>
      <c r="I30" s="94">
        <v>37.347929999999998</v>
      </c>
      <c r="J30" s="46">
        <v>29.74934</v>
      </c>
      <c r="K30" s="94">
        <v>43.422719999999998</v>
      </c>
      <c r="L30" s="46">
        <v>37.050939999999997</v>
      </c>
      <c r="M30" s="94">
        <v>41.985939999999999</v>
      </c>
      <c r="N30" s="46">
        <v>36.51352</v>
      </c>
      <c r="O30" s="94">
        <f t="shared" si="2"/>
        <v>35.563470000000002</v>
      </c>
      <c r="P30" s="46">
        <f t="shared" si="3"/>
        <v>32.360500000000002</v>
      </c>
      <c r="Q30" s="94">
        <f t="shared" si="4"/>
        <v>34.813470000000002</v>
      </c>
      <c r="R30" s="46">
        <f t="shared" si="5"/>
        <v>32.360500000000002</v>
      </c>
      <c r="S30" s="94">
        <f t="shared" si="6"/>
        <v>38.313470000000002</v>
      </c>
      <c r="T30" s="46">
        <f t="shared" si="7"/>
        <v>34.360500000000002</v>
      </c>
      <c r="U30" s="94">
        <f t="shared" si="8"/>
        <v>40.405900000000003</v>
      </c>
      <c r="V30" s="95">
        <f t="shared" si="9"/>
        <v>32.63982</v>
      </c>
      <c r="W30" s="96">
        <v>4.2005413431488385</v>
      </c>
      <c r="X30" s="96">
        <v>4.3429632545849604</v>
      </c>
      <c r="Y30" s="96">
        <v>4.0800708531190999</v>
      </c>
      <c r="Z30" s="96">
        <v>4.0627721931763174</v>
      </c>
      <c r="AA30" s="96">
        <v>3.9198523216804655</v>
      </c>
      <c r="AB30" s="96">
        <v>4.1861885711446467</v>
      </c>
      <c r="AC30" s="96">
        <v>4.1200926966718319</v>
      </c>
      <c r="AD30" s="96">
        <v>4.2710084391277547</v>
      </c>
      <c r="AE30" s="96">
        <v>3.6944658913808239</v>
      </c>
      <c r="AF30" s="96">
        <f t="shared" si="10"/>
        <v>4.4175432895740983</v>
      </c>
      <c r="AG30" s="96">
        <f t="shared" si="11"/>
        <v>4.2053622495841019</v>
      </c>
      <c r="AH30" s="96">
        <f t="shared" si="12"/>
        <v>4.1646850553891293</v>
      </c>
      <c r="AI30" s="96">
        <f t="shared" si="13"/>
        <v>4.5547322424154952</v>
      </c>
      <c r="AJ30" s="96">
        <f t="shared" si="14"/>
        <v>4.135910815548228</v>
      </c>
      <c r="AK30" s="126"/>
      <c r="AL30" s="99"/>
      <c r="AM30" s="13"/>
      <c r="AN30" s="13"/>
      <c r="AO30" s="13"/>
      <c r="AP30" s="13"/>
      <c r="AQ30" s="13"/>
      <c r="AR30" s="8">
        <f t="shared" si="15"/>
        <v>4.2193116339788919</v>
      </c>
      <c r="AS30" s="8">
        <f t="shared" si="16"/>
        <v>4.3726968788776848</v>
      </c>
      <c r="AT30" s="8">
        <f t="shared" si="17"/>
        <v>4.3792425406546913</v>
      </c>
      <c r="AU30" s="8">
        <f t="shared" si="18"/>
        <v>4.5384410599528859</v>
      </c>
      <c r="AV30" s="8">
        <f t="shared" si="19"/>
        <v>4.3774230283660387</v>
      </c>
      <c r="AW30" s="8"/>
      <c r="AX30" s="8">
        <f t="shared" si="20"/>
        <v>4.1383448404317438</v>
      </c>
      <c r="AY30" s="8">
        <f t="shared" si="21"/>
        <v>4.2121130356893266</v>
      </c>
      <c r="AZ30" s="8">
        <f t="shared" si="22"/>
        <v>4.1892444592561384</v>
      </c>
      <c r="BA30" s="8">
        <v>4.1497559114044051</v>
      </c>
      <c r="BB30" s="8">
        <f t="shared" si="23"/>
        <v>4.0384536752540896</v>
      </c>
      <c r="BC30" s="8">
        <v>4.0799254215196337</v>
      </c>
      <c r="BD30" s="8">
        <f t="shared" si="24"/>
        <v>4.14153731107616</v>
      </c>
      <c r="BE30" s="5"/>
      <c r="BF30" s="60">
        <f t="shared" si="25"/>
        <v>37.080074800000006</v>
      </c>
      <c r="BG30" s="62">
        <f t="shared" si="26"/>
        <v>34.473692900000003</v>
      </c>
      <c r="BH30" s="62">
        <f t="shared" si="27"/>
        <v>34.080536299999999</v>
      </c>
      <c r="BI30" s="62">
        <f t="shared" si="28"/>
        <v>39.632799399999996</v>
      </c>
      <c r="BJ30" s="62">
        <f t="shared" si="29"/>
        <v>33.7586929</v>
      </c>
      <c r="BK30" s="62">
        <f t="shared" si="30"/>
        <v>40.682854599999999</v>
      </c>
      <c r="BL30" s="62">
        <f t="shared" si="31"/>
        <v>37.0664856</v>
      </c>
      <c r="BM30" s="62">
        <f t="shared" si="32"/>
        <v>34.186192899999995</v>
      </c>
      <c r="BN30" s="63">
        <f t="shared" si="33"/>
        <v>36.613692900000004</v>
      </c>
      <c r="BO30" s="50"/>
      <c r="BP30" s="104"/>
      <c r="BX30" s="53">
        <f t="shared" si="35"/>
        <v>2016</v>
      </c>
      <c r="BY30" s="97">
        <f t="shared" si="36"/>
        <v>42644</v>
      </c>
      <c r="BZ30" s="56">
        <f t="shared" si="37"/>
        <v>4.2312356550253112</v>
      </c>
      <c r="CA30" s="56">
        <f t="shared" si="38"/>
        <v>4.0384536752540896</v>
      </c>
      <c r="CB30" s="56">
        <v>4.1464395848737929</v>
      </c>
      <c r="CC30" s="56">
        <v>4.0766710543932208</v>
      </c>
      <c r="CD30" s="56">
        <v>4.1464395848737929</v>
      </c>
      <c r="CE30" s="56">
        <f t="shared" si="39"/>
        <v>4.0685269475374231</v>
      </c>
      <c r="CF30" s="1"/>
      <c r="CG30" s="98">
        <v>0.25</v>
      </c>
      <c r="CH30" s="99">
        <v>-1</v>
      </c>
      <c r="CI30" s="99">
        <v>-0.5</v>
      </c>
      <c r="CJ30" s="99">
        <v>-1</v>
      </c>
      <c r="CK30" s="99">
        <v>3</v>
      </c>
      <c r="CL30" s="99">
        <v>1</v>
      </c>
      <c r="CM30" s="99">
        <v>-6.1560000000000059E-2</v>
      </c>
      <c r="CN30" s="100">
        <v>4.9999999999997158E-2</v>
      </c>
      <c r="CO30" s="13"/>
      <c r="CP30" s="101">
        <v>1.0873224191584361</v>
      </c>
      <c r="CQ30" s="102">
        <v>1.0350967392774997</v>
      </c>
      <c r="CR30" s="102">
        <v>1.0250845623055067</v>
      </c>
      <c r="CS30" s="102">
        <v>0.96482208090921395</v>
      </c>
      <c r="CT30" s="102">
        <v>1.0664301668637499</v>
      </c>
      <c r="CU30" s="103">
        <v>1.0038392628615307</v>
      </c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</row>
    <row r="31" spans="1:143" ht="12.75" x14ac:dyDescent="0.2">
      <c r="A31" s="3">
        <f t="shared" si="0"/>
        <v>2016</v>
      </c>
      <c r="B31" s="43">
        <v>42675</v>
      </c>
      <c r="C31" s="43">
        <v>42704</v>
      </c>
      <c r="D31" s="44">
        <f t="shared" si="1"/>
        <v>42675</v>
      </c>
      <c r="E31" s="94">
        <v>44.316839999999999</v>
      </c>
      <c r="F31" s="46">
        <v>34.849710000000002</v>
      </c>
      <c r="G31" s="94">
        <v>36.117159999999998</v>
      </c>
      <c r="H31" s="46">
        <v>34.151730000000001</v>
      </c>
      <c r="I31" s="94">
        <v>41.267339999999997</v>
      </c>
      <c r="J31" s="46">
        <v>31.970310000000001</v>
      </c>
      <c r="K31" s="94">
        <v>45.531860000000002</v>
      </c>
      <c r="L31" s="46">
        <v>38.750480000000003</v>
      </c>
      <c r="M31" s="94">
        <v>43.969459999999998</v>
      </c>
      <c r="N31" s="46">
        <v>38.476190000000003</v>
      </c>
      <c r="O31" s="94">
        <f t="shared" si="2"/>
        <v>35.367159999999998</v>
      </c>
      <c r="P31" s="46">
        <f t="shared" si="3"/>
        <v>33.151730000000001</v>
      </c>
      <c r="Q31" s="94">
        <f t="shared" si="4"/>
        <v>35.617159999999998</v>
      </c>
      <c r="R31" s="46">
        <f t="shared" si="5"/>
        <v>33.651730000000001</v>
      </c>
      <c r="S31" s="94">
        <f t="shared" si="6"/>
        <v>38.867159999999998</v>
      </c>
      <c r="T31" s="46">
        <f t="shared" si="7"/>
        <v>34.651730000000001</v>
      </c>
      <c r="U31" s="94">
        <f t="shared" si="8"/>
        <v>44.000589999999995</v>
      </c>
      <c r="V31" s="95">
        <f t="shared" si="9"/>
        <v>34.904710000000001</v>
      </c>
      <c r="W31" s="96">
        <v>4.2898876687379763</v>
      </c>
      <c r="X31" s="96">
        <v>4.4371694467065819</v>
      </c>
      <c r="Y31" s="96">
        <v>4.2081945325324481</v>
      </c>
      <c r="Z31" s="96">
        <v>4.1900987794048596</v>
      </c>
      <c r="AA31" s="96">
        <v>4.0776444993434389</v>
      </c>
      <c r="AB31" s="96">
        <v>4.3224011806620819</v>
      </c>
      <c r="AC31" s="96">
        <v>4.266201697622221</v>
      </c>
      <c r="AD31" s="96">
        <v>4.5032863659219373</v>
      </c>
      <c r="AE31" s="96">
        <v>3.8076180519584639</v>
      </c>
      <c r="AF31" s="96">
        <f t="shared" si="10"/>
        <v>4.5392823950746495</v>
      </c>
      <c r="AG31" s="96">
        <f t="shared" si="11"/>
        <v>4.3316342593333266</v>
      </c>
      <c r="AH31" s="96">
        <f t="shared" si="12"/>
        <v>4.2891631544915265</v>
      </c>
      <c r="AI31" s="96">
        <f t="shared" si="13"/>
        <v>4.8221981489277148</v>
      </c>
      <c r="AJ31" s="96">
        <f t="shared" si="14"/>
        <v>4.2819410417769586</v>
      </c>
      <c r="AK31" s="126"/>
      <c r="AL31" s="99"/>
      <c r="AM31" s="13"/>
      <c r="AN31" s="13"/>
      <c r="AO31" s="13"/>
      <c r="AP31" s="13"/>
      <c r="AQ31" s="13"/>
      <c r="AR31" s="8">
        <f t="shared" si="15"/>
        <v>4.3678114824903149</v>
      </c>
      <c r="AS31" s="8">
        <f t="shared" si="16"/>
        <v>4.6087756742778092</v>
      </c>
      <c r="AT31" s="8">
        <f t="shared" si="17"/>
        <v>4.5333705078827231</v>
      </c>
      <c r="AU31" s="8">
        <f t="shared" si="18"/>
        <v>4.7834672010931225</v>
      </c>
      <c r="AV31" s="8">
        <f t="shared" si="19"/>
        <v>4.5733562164359931</v>
      </c>
      <c r="AW31" s="8"/>
      <c r="AX31" s="8">
        <f t="shared" si="20"/>
        <v>4.2678997714742168</v>
      </c>
      <c r="AY31" s="8">
        <f t="shared" si="21"/>
        <v>4.3603717885562867</v>
      </c>
      <c r="AZ31" s="8">
        <f t="shared" si="22"/>
        <v>4.3255040456285716</v>
      </c>
      <c r="BA31" s="8">
        <v>4.2796809993927134</v>
      </c>
      <c r="BB31" s="8">
        <f t="shared" si="23"/>
        <v>4.2001425549169369</v>
      </c>
      <c r="BC31" s="8">
        <v>4.2077143714032088</v>
      </c>
      <c r="BD31" s="8">
        <f t="shared" si="24"/>
        <v>4.2694394569611847</v>
      </c>
      <c r="BE31" s="5"/>
      <c r="BF31" s="60">
        <f t="shared" si="25"/>
        <v>40.245974099999998</v>
      </c>
      <c r="BG31" s="62">
        <f t="shared" si="26"/>
        <v>35.272025099999993</v>
      </c>
      <c r="BH31" s="62">
        <f t="shared" si="27"/>
        <v>37.269617099999998</v>
      </c>
      <c r="BI31" s="62">
        <f t="shared" si="28"/>
        <v>41.6073539</v>
      </c>
      <c r="BJ31" s="62">
        <f t="shared" si="29"/>
        <v>34.772025099999993</v>
      </c>
      <c r="BK31" s="62">
        <f t="shared" si="30"/>
        <v>42.615866600000004</v>
      </c>
      <c r="BL31" s="62">
        <f t="shared" si="31"/>
        <v>40.089361599999997</v>
      </c>
      <c r="BM31" s="62">
        <f t="shared" si="32"/>
        <v>34.414525099999999</v>
      </c>
      <c r="BN31" s="63">
        <f t="shared" si="33"/>
        <v>37.054525099999992</v>
      </c>
      <c r="BO31" s="50"/>
      <c r="BP31" s="104"/>
      <c r="BX31" s="53">
        <f t="shared" si="35"/>
        <v>2016</v>
      </c>
      <c r="BY31" s="97">
        <f t="shared" si="36"/>
        <v>42675</v>
      </c>
      <c r="BZ31" s="56">
        <f t="shared" si="37"/>
        <v>4.3630637025748005</v>
      </c>
      <c r="CA31" s="56">
        <f t="shared" si="38"/>
        <v>4.2001425549169369</v>
      </c>
      <c r="CB31" s="56">
        <v>4.2763646728621012</v>
      </c>
      <c r="CC31" s="56">
        <v>4.2044602374644802</v>
      </c>
      <c r="CD31" s="56">
        <v>4.2763646728621012</v>
      </c>
      <c r="CE31" s="56">
        <f t="shared" si="39"/>
        <v>4.2304647324953182</v>
      </c>
      <c r="CF31" s="1"/>
      <c r="CG31" s="98">
        <v>-0.75</v>
      </c>
      <c r="CH31" s="99">
        <v>-1</v>
      </c>
      <c r="CI31" s="99">
        <v>-0.5</v>
      </c>
      <c r="CJ31" s="99">
        <v>-0.5</v>
      </c>
      <c r="CK31" s="99">
        <v>2.75</v>
      </c>
      <c r="CL31" s="99">
        <v>0.5</v>
      </c>
      <c r="CM31" s="99">
        <v>-0.31625000000000369</v>
      </c>
      <c r="CN31" s="100">
        <v>5.4999999999999716E-2</v>
      </c>
      <c r="CO31" s="13"/>
      <c r="CP31" s="101">
        <v>1.0833354138060167</v>
      </c>
      <c r="CQ31" s="102">
        <v>1.0337785544875795</v>
      </c>
      <c r="CR31" s="102">
        <v>1.0236424915740858</v>
      </c>
      <c r="CS31" s="102">
        <v>0.97316190238422184</v>
      </c>
      <c r="CT31" s="102">
        <v>1.0708175667927988</v>
      </c>
      <c r="CU31" s="103">
        <v>1.0036893108367355</v>
      </c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</row>
    <row r="32" spans="1:143" ht="12.75" x14ac:dyDescent="0.2">
      <c r="A32" s="3">
        <f t="shared" si="0"/>
        <v>2016</v>
      </c>
      <c r="B32" s="43">
        <v>42705</v>
      </c>
      <c r="C32" s="43">
        <v>42735</v>
      </c>
      <c r="D32" s="44">
        <f t="shared" si="1"/>
        <v>42705</v>
      </c>
      <c r="E32" s="94">
        <v>44.627899999999997</v>
      </c>
      <c r="F32" s="46">
        <v>35.660699999999999</v>
      </c>
      <c r="G32" s="94">
        <v>37.056440000000002</v>
      </c>
      <c r="H32" s="46">
        <v>35.642009999999999</v>
      </c>
      <c r="I32" s="94">
        <v>41.502940000000002</v>
      </c>
      <c r="J32" s="46">
        <v>32.798380000000002</v>
      </c>
      <c r="K32" s="94">
        <v>44.327030000000001</v>
      </c>
      <c r="L32" s="46">
        <v>39.663820000000001</v>
      </c>
      <c r="M32" s="94">
        <v>44.291319999999999</v>
      </c>
      <c r="N32" s="46">
        <v>39.63776</v>
      </c>
      <c r="O32" s="94">
        <f t="shared" si="2"/>
        <v>36.556440000000002</v>
      </c>
      <c r="P32" s="46">
        <f t="shared" si="3"/>
        <v>35.142009999999999</v>
      </c>
      <c r="Q32" s="94">
        <f t="shared" si="4"/>
        <v>36.556440000000002</v>
      </c>
      <c r="R32" s="46">
        <f t="shared" si="5"/>
        <v>35.142009999999999</v>
      </c>
      <c r="S32" s="94">
        <f t="shared" si="6"/>
        <v>39.556440000000002</v>
      </c>
      <c r="T32" s="46">
        <f t="shared" si="7"/>
        <v>36.392009999999999</v>
      </c>
      <c r="U32" s="94">
        <f t="shared" si="8"/>
        <v>43.374459999999999</v>
      </c>
      <c r="V32" s="95">
        <f t="shared" si="9"/>
        <v>36.305700000000002</v>
      </c>
      <c r="W32" s="96">
        <v>4.4217160587219198</v>
      </c>
      <c r="X32" s="96">
        <v>4.5763804583734116</v>
      </c>
      <c r="Y32" s="96">
        <v>4.3387527508748551</v>
      </c>
      <c r="Z32" s="96">
        <v>4.2786876363819566</v>
      </c>
      <c r="AA32" s="96">
        <v>4.1773809562261155</v>
      </c>
      <c r="AB32" s="96">
        <v>4.4137316992054991</v>
      </c>
      <c r="AC32" s="96">
        <v>4.3557002827452225</v>
      </c>
      <c r="AD32" s="96">
        <v>4.5953718057072299</v>
      </c>
      <c r="AE32" s="96">
        <v>3.8342157235488079</v>
      </c>
      <c r="AF32" s="96">
        <f t="shared" si="10"/>
        <v>4.6246499491141559</v>
      </c>
      <c r="AG32" s="96">
        <f t="shared" si="11"/>
        <v>4.4197065351588884</v>
      </c>
      <c r="AH32" s="96">
        <f t="shared" si="12"/>
        <v>4.3760433560117207</v>
      </c>
      <c r="AI32" s="96">
        <f t="shared" si="13"/>
        <v>4.917830167795346</v>
      </c>
      <c r="AJ32" s="96">
        <f t="shared" si="14"/>
        <v>4.3710106600806435</v>
      </c>
      <c r="AK32" s="126"/>
      <c r="AL32" s="99"/>
      <c r="AM32" s="13"/>
      <c r="AN32" s="13"/>
      <c r="AO32" s="13"/>
      <c r="AP32" s="13"/>
      <c r="AQ32" s="13"/>
      <c r="AR32" s="8">
        <f t="shared" si="15"/>
        <v>4.4587745733765853</v>
      </c>
      <c r="AS32" s="8">
        <f t="shared" si="16"/>
        <v>4.7023679496973569</v>
      </c>
      <c r="AT32" s="8">
        <f t="shared" si="17"/>
        <v>4.6277810842679319</v>
      </c>
      <c r="AU32" s="8">
        <f t="shared" si="18"/>
        <v>4.8806066076532</v>
      </c>
      <c r="AV32" s="8">
        <f t="shared" si="19"/>
        <v>4.6673825537487685</v>
      </c>
      <c r="AW32" s="8"/>
      <c r="AX32" s="8">
        <f t="shared" si="20"/>
        <v>4.3580390235876649</v>
      </c>
      <c r="AY32" s="8">
        <f t="shared" si="21"/>
        <v>4.4511871971032182</v>
      </c>
      <c r="AZ32" s="8">
        <f t="shared" si="22"/>
        <v>4.4168660621408016</v>
      </c>
      <c r="BA32" s="8">
        <v>4.3700777922264864</v>
      </c>
      <c r="BB32" s="8">
        <f t="shared" si="23"/>
        <v>4.3023420188811512</v>
      </c>
      <c r="BC32" s="8">
        <v>4.2966249229212528</v>
      </c>
      <c r="BD32" s="8">
        <f t="shared" si="24"/>
        <v>4.3584287658281831</v>
      </c>
      <c r="BE32" s="5"/>
      <c r="BF32" s="60">
        <f t="shared" si="25"/>
        <v>40.772003999999995</v>
      </c>
      <c r="BG32" s="62">
        <f t="shared" si="26"/>
        <v>36.448235099999998</v>
      </c>
      <c r="BH32" s="62">
        <f t="shared" si="27"/>
        <v>37.759979199999997</v>
      </c>
      <c r="BI32" s="62">
        <f t="shared" si="28"/>
        <v>42.290289199999997</v>
      </c>
      <c r="BJ32" s="62">
        <f t="shared" si="29"/>
        <v>35.948235099999998</v>
      </c>
      <c r="BK32" s="62">
        <f t="shared" si="30"/>
        <v>42.321849700000001</v>
      </c>
      <c r="BL32" s="62">
        <f t="shared" si="31"/>
        <v>40.334893199999996</v>
      </c>
      <c r="BM32" s="62">
        <f t="shared" si="32"/>
        <v>35.948235099999998</v>
      </c>
      <c r="BN32" s="63">
        <f t="shared" si="33"/>
        <v>38.1957351</v>
      </c>
      <c r="BO32" s="50"/>
      <c r="BP32" s="104"/>
      <c r="BX32" s="53">
        <f t="shared" si="35"/>
        <v>2016</v>
      </c>
      <c r="BY32" s="97">
        <f t="shared" si="36"/>
        <v>42705</v>
      </c>
      <c r="BZ32" s="56">
        <f t="shared" si="37"/>
        <v>4.4973966775129695</v>
      </c>
      <c r="CA32" s="56">
        <f t="shared" si="38"/>
        <v>4.3023420188811512</v>
      </c>
      <c r="CB32" s="56">
        <v>4.3667614656958733</v>
      </c>
      <c r="CC32" s="56">
        <v>4.2933709512253921</v>
      </c>
      <c r="CD32" s="56">
        <v>4.3667614656958733</v>
      </c>
      <c r="CE32" s="56">
        <f t="shared" si="39"/>
        <v>4.3328215232205611</v>
      </c>
      <c r="CF32" s="1"/>
      <c r="CG32" s="98">
        <v>-0.5</v>
      </c>
      <c r="CH32" s="99">
        <v>-0.5</v>
      </c>
      <c r="CI32" s="99">
        <v>-0.5</v>
      </c>
      <c r="CJ32" s="99">
        <v>-0.5</v>
      </c>
      <c r="CK32" s="99">
        <v>2.5</v>
      </c>
      <c r="CL32" s="99">
        <v>0.75</v>
      </c>
      <c r="CM32" s="99">
        <v>-1.2534399999999977</v>
      </c>
      <c r="CN32" s="100">
        <v>0.64500000000000313</v>
      </c>
      <c r="CO32" s="13"/>
      <c r="CP32" s="101">
        <v>1.080857109032793</v>
      </c>
      <c r="CQ32" s="102">
        <v>1.0329584467858413</v>
      </c>
      <c r="CR32" s="102">
        <v>1.0227536403456849</v>
      </c>
      <c r="CS32" s="102">
        <v>0.97632295489522913</v>
      </c>
      <c r="CT32" s="102">
        <v>1.0701702442635084</v>
      </c>
      <c r="CU32" s="103">
        <v>1.0035150208557904</v>
      </c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</row>
    <row r="33" spans="1:143" ht="12.75" x14ac:dyDescent="0.2">
      <c r="A33" s="3">
        <f t="shared" si="0"/>
        <v>2017</v>
      </c>
      <c r="B33" s="43">
        <v>42736</v>
      </c>
      <c r="C33" s="43">
        <v>42766</v>
      </c>
      <c r="D33" s="44">
        <f t="shared" si="1"/>
        <v>42736</v>
      </c>
      <c r="E33" s="94">
        <v>45.476550000000003</v>
      </c>
      <c r="F33" s="46">
        <v>36.4283</v>
      </c>
      <c r="G33" s="94">
        <v>38.864510000000003</v>
      </c>
      <c r="H33" s="46">
        <v>36.616500000000002</v>
      </c>
      <c r="I33" s="94">
        <v>42.097969999999997</v>
      </c>
      <c r="J33" s="46">
        <v>33.453749999999999</v>
      </c>
      <c r="K33" s="94">
        <v>46.071710000000003</v>
      </c>
      <c r="L33" s="46">
        <v>40.306930000000001</v>
      </c>
      <c r="M33" s="94">
        <v>46.049460000000003</v>
      </c>
      <c r="N33" s="46">
        <v>40.305889999999998</v>
      </c>
      <c r="O33" s="94">
        <f t="shared" si="2"/>
        <v>38.364510000000003</v>
      </c>
      <c r="P33" s="46">
        <f t="shared" si="3"/>
        <v>36.116500000000002</v>
      </c>
      <c r="Q33" s="94">
        <f t="shared" si="4"/>
        <v>38.364510000000003</v>
      </c>
      <c r="R33" s="46">
        <f t="shared" si="5"/>
        <v>36.116500000000002</v>
      </c>
      <c r="S33" s="94">
        <f t="shared" si="6"/>
        <v>40.614510000000003</v>
      </c>
      <c r="T33" s="46">
        <f t="shared" si="7"/>
        <v>35.116500000000002</v>
      </c>
      <c r="U33" s="94">
        <f t="shared" si="8"/>
        <v>45.730800000000002</v>
      </c>
      <c r="V33" s="95">
        <f t="shared" si="9"/>
        <v>36.858490000000003</v>
      </c>
      <c r="W33" s="96">
        <v>4.5137274922815909</v>
      </c>
      <c r="X33" s="96">
        <v>4.5898013859649387</v>
      </c>
      <c r="Y33" s="96">
        <v>4.4137683309412044</v>
      </c>
      <c r="Z33" s="96">
        <v>4.3805365884283525</v>
      </c>
      <c r="AA33" s="96">
        <v>4.2622253485386077</v>
      </c>
      <c r="AB33" s="96">
        <v>4.4888962660986405</v>
      </c>
      <c r="AC33" s="96">
        <v>4.4253968600451712</v>
      </c>
      <c r="AD33" s="96">
        <v>4.7175487149714543</v>
      </c>
      <c r="AE33" s="96">
        <v>3.9912006440702941</v>
      </c>
      <c r="AF33" s="96">
        <f t="shared" si="10"/>
        <v>4.7187556988876294</v>
      </c>
      <c r="AG33" s="96">
        <f t="shared" si="11"/>
        <v>4.523114218797609</v>
      </c>
      <c r="AH33" s="96">
        <f t="shared" si="12"/>
        <v>4.47820629284797</v>
      </c>
      <c r="AI33" s="96">
        <f t="shared" si="13"/>
        <v>5.0489243105004862</v>
      </c>
      <c r="AJ33" s="96">
        <f t="shared" si="14"/>
        <v>4.4407489618284401</v>
      </c>
      <c r="AK33" s="126"/>
      <c r="AL33" s="99"/>
      <c r="AM33" s="13"/>
      <c r="AN33" s="13"/>
      <c r="AO33" s="13"/>
      <c r="AP33" s="13"/>
      <c r="AQ33" s="13"/>
      <c r="AR33" s="8">
        <f t="shared" si="15"/>
        <v>4.5296116272437956</v>
      </c>
      <c r="AS33" s="8">
        <f t="shared" si="16"/>
        <v>4.826544094899333</v>
      </c>
      <c r="AT33" s="8">
        <f t="shared" si="17"/>
        <v>4.7013028502927359</v>
      </c>
      <c r="AU33" s="8">
        <f t="shared" si="18"/>
        <v>5.0094890074000338</v>
      </c>
      <c r="AV33" s="8">
        <f t="shared" si="19"/>
        <v>4.7667368949589743</v>
      </c>
      <c r="AW33" s="8"/>
      <c r="AX33" s="8">
        <f t="shared" si="20"/>
        <v>4.4616704359262851</v>
      </c>
      <c r="AY33" s="8">
        <f t="shared" si="21"/>
        <v>4.5219092440843944</v>
      </c>
      <c r="AZ33" s="8">
        <f t="shared" si="22"/>
        <v>4.492056551707126</v>
      </c>
      <c r="BA33" s="8">
        <v>4.4637307619751097</v>
      </c>
      <c r="BB33" s="8">
        <f t="shared" si="23"/>
        <v>4.3892816564592767</v>
      </c>
      <c r="BC33" s="8">
        <v>4.3887381155537009</v>
      </c>
      <c r="BD33" s="8">
        <f t="shared" si="24"/>
        <v>4.4607381099230059</v>
      </c>
      <c r="BE33" s="5"/>
      <c r="BF33" s="60">
        <f t="shared" si="25"/>
        <v>41.5858025</v>
      </c>
      <c r="BG33" s="62">
        <f t="shared" si="26"/>
        <v>37.897865700000004</v>
      </c>
      <c r="BH33" s="62">
        <f t="shared" si="27"/>
        <v>38.380955399999998</v>
      </c>
      <c r="BI33" s="62">
        <f t="shared" si="28"/>
        <v>43.579724900000002</v>
      </c>
      <c r="BJ33" s="62">
        <f t="shared" si="29"/>
        <v>37.397865700000004</v>
      </c>
      <c r="BK33" s="62">
        <f t="shared" si="30"/>
        <v>43.592854599999995</v>
      </c>
      <c r="BL33" s="62">
        <f t="shared" si="31"/>
        <v>41.915706700000001</v>
      </c>
      <c r="BM33" s="62">
        <f t="shared" si="32"/>
        <v>37.397865700000004</v>
      </c>
      <c r="BN33" s="63">
        <f t="shared" si="33"/>
        <v>38.250365700000003</v>
      </c>
      <c r="BO33" s="50"/>
      <c r="BP33" s="104"/>
      <c r="BX33" s="53">
        <f t="shared" si="35"/>
        <v>2017</v>
      </c>
      <c r="BY33" s="97">
        <f t="shared" si="36"/>
        <v>42736</v>
      </c>
      <c r="BZ33" s="56">
        <f t="shared" si="37"/>
        <v>4.5745811410034003</v>
      </c>
      <c r="CA33" s="56">
        <f t="shared" si="38"/>
        <v>4.3892816564592767</v>
      </c>
      <c r="CB33" s="56">
        <v>4.4604144354444966</v>
      </c>
      <c r="CC33" s="56">
        <v>4.3854843119448477</v>
      </c>
      <c r="CD33" s="56">
        <v>4.4604144354444966</v>
      </c>
      <c r="CE33" s="56">
        <f t="shared" si="39"/>
        <v>4.4198949964476677</v>
      </c>
      <c r="CF33" s="1"/>
      <c r="CG33" s="98">
        <v>-0.5</v>
      </c>
      <c r="CH33" s="99">
        <v>-0.5</v>
      </c>
      <c r="CI33" s="99">
        <v>-0.5</v>
      </c>
      <c r="CJ33" s="99">
        <v>-0.5</v>
      </c>
      <c r="CK33" s="99">
        <v>1.75</v>
      </c>
      <c r="CL33" s="99">
        <v>-1.5</v>
      </c>
      <c r="CM33" s="99">
        <v>0.25424999999999898</v>
      </c>
      <c r="CN33" s="100">
        <v>0.43019000000000318</v>
      </c>
      <c r="CO33" s="13"/>
      <c r="CP33" s="101">
        <v>1.0772095161475692</v>
      </c>
      <c r="CQ33" s="102">
        <v>1.0325479829904607</v>
      </c>
      <c r="CR33" s="102">
        <v>1.0222962877830133</v>
      </c>
      <c r="CS33" s="102">
        <v>0.97299161015975166</v>
      </c>
      <c r="CT33" s="102">
        <v>1.0702431740614335</v>
      </c>
      <c r="CU33" s="103">
        <v>1.0034690904044958</v>
      </c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</row>
    <row r="34" spans="1:143" ht="12.75" x14ac:dyDescent="0.2">
      <c r="A34" s="3">
        <f t="shared" si="0"/>
        <v>2017</v>
      </c>
      <c r="B34" s="43">
        <v>42767</v>
      </c>
      <c r="C34" s="43">
        <v>42794</v>
      </c>
      <c r="D34" s="44">
        <f t="shared" si="1"/>
        <v>42767</v>
      </c>
      <c r="E34" s="94">
        <v>43.086089999999999</v>
      </c>
      <c r="F34" s="46">
        <v>35.958629999999999</v>
      </c>
      <c r="G34" s="94">
        <v>38.221519999999998</v>
      </c>
      <c r="H34" s="46">
        <v>36.440710000000003</v>
      </c>
      <c r="I34" s="94">
        <v>39.758459999999999</v>
      </c>
      <c r="J34" s="46">
        <v>32.944609999999997</v>
      </c>
      <c r="K34" s="94">
        <v>45.541139999999999</v>
      </c>
      <c r="L34" s="46">
        <v>40.090859999999999</v>
      </c>
      <c r="M34" s="94">
        <v>45.248800000000003</v>
      </c>
      <c r="N34" s="46">
        <v>40.078409999999998</v>
      </c>
      <c r="O34" s="94">
        <f t="shared" si="2"/>
        <v>37.221519999999998</v>
      </c>
      <c r="P34" s="46">
        <f t="shared" si="3"/>
        <v>35.190710000000003</v>
      </c>
      <c r="Q34" s="94">
        <f t="shared" si="4"/>
        <v>38.221519999999998</v>
      </c>
      <c r="R34" s="46">
        <f t="shared" si="5"/>
        <v>35.940710000000003</v>
      </c>
      <c r="S34" s="94">
        <f t="shared" si="6"/>
        <v>40.721519999999998</v>
      </c>
      <c r="T34" s="46">
        <f t="shared" si="7"/>
        <v>38.690710000000003</v>
      </c>
      <c r="U34" s="94">
        <f t="shared" si="8"/>
        <v>43.321339999999999</v>
      </c>
      <c r="V34" s="95">
        <f t="shared" si="9"/>
        <v>36.709879999999998</v>
      </c>
      <c r="W34" s="96">
        <v>4.5386172452116105</v>
      </c>
      <c r="X34" s="96">
        <v>4.6006114267773919</v>
      </c>
      <c r="Y34" s="96">
        <v>4.4301856095428702</v>
      </c>
      <c r="Z34" s="96">
        <v>4.3766737274970735</v>
      </c>
      <c r="AA34" s="96">
        <v>4.2782477816013378</v>
      </c>
      <c r="AB34" s="96">
        <v>4.4849077556735173</v>
      </c>
      <c r="AC34" s="96">
        <v>4.4215270566574505</v>
      </c>
      <c r="AD34" s="96">
        <v>4.6212935078059836</v>
      </c>
      <c r="AE34" s="96">
        <v>3.9968736270394927</v>
      </c>
      <c r="AF34" s="96">
        <f t="shared" si="10"/>
        <v>4.7152589813784056</v>
      </c>
      <c r="AG34" s="96">
        <f t="shared" si="11"/>
        <v>4.5194165864679157</v>
      </c>
      <c r="AH34" s="96">
        <f t="shared" si="12"/>
        <v>4.4744939752642212</v>
      </c>
      <c r="AI34" s="96">
        <f t="shared" si="13"/>
        <v>4.9476423189936245</v>
      </c>
      <c r="AJ34" s="96">
        <f t="shared" si="14"/>
        <v>4.4369009337668288</v>
      </c>
      <c r="AK34" s="126"/>
      <c r="AL34" s="99"/>
      <c r="AM34" s="13"/>
      <c r="AN34" s="13"/>
      <c r="AO34" s="13"/>
      <c r="AP34" s="13"/>
      <c r="AQ34" s="13"/>
      <c r="AR34" s="8">
        <f t="shared" si="15"/>
        <v>4.5256785005157534</v>
      </c>
      <c r="AS34" s="8">
        <f t="shared" si="16"/>
        <v>4.7287138203130228</v>
      </c>
      <c r="AT34" s="8">
        <f t="shared" si="17"/>
        <v>4.6972206587381988</v>
      </c>
      <c r="AU34" s="8">
        <f t="shared" si="18"/>
        <v>4.90795098223371</v>
      </c>
      <c r="AV34" s="8">
        <f t="shared" si="19"/>
        <v>4.7148909904501712</v>
      </c>
      <c r="AW34" s="8"/>
      <c r="AX34" s="8">
        <f t="shared" si="20"/>
        <v>4.4577399709982437</v>
      </c>
      <c r="AY34" s="8">
        <f t="shared" si="21"/>
        <v>4.5179825029502281</v>
      </c>
      <c r="AZ34" s="8">
        <f t="shared" si="22"/>
        <v>4.4880666657289128</v>
      </c>
      <c r="BA34" s="8">
        <v>4.4597626109053614</v>
      </c>
      <c r="BB34" s="8">
        <f t="shared" si="23"/>
        <v>4.405699765960998</v>
      </c>
      <c r="BC34" s="8">
        <v>4.384835206069214</v>
      </c>
      <c r="BD34" s="8">
        <f t="shared" si="24"/>
        <v>4.4568577875410078</v>
      </c>
      <c r="BE34" s="5"/>
      <c r="BF34" s="60">
        <f t="shared" si="25"/>
        <v>40.021282199999995</v>
      </c>
      <c r="BG34" s="62">
        <f t="shared" si="26"/>
        <v>37.4557717</v>
      </c>
      <c r="BH34" s="62">
        <f t="shared" si="27"/>
        <v>36.828504499999994</v>
      </c>
      <c r="BI34" s="62">
        <f t="shared" si="28"/>
        <v>43.025532299999995</v>
      </c>
      <c r="BJ34" s="62">
        <f t="shared" si="29"/>
        <v>37.240771699999996</v>
      </c>
      <c r="BK34" s="62">
        <f t="shared" si="30"/>
        <v>43.197519599999993</v>
      </c>
      <c r="BL34" s="62">
        <f t="shared" si="31"/>
        <v>40.478412199999994</v>
      </c>
      <c r="BM34" s="62">
        <f t="shared" si="32"/>
        <v>36.348271699999998</v>
      </c>
      <c r="BN34" s="63">
        <f t="shared" si="33"/>
        <v>39.848271699999998</v>
      </c>
      <c r="BO34" s="50"/>
      <c r="BP34" s="104"/>
      <c r="BX34" s="53">
        <f t="shared" si="35"/>
        <v>2017</v>
      </c>
      <c r="BY34" s="97">
        <f t="shared" si="36"/>
        <v>42767</v>
      </c>
      <c r="BZ34" s="56">
        <f t="shared" si="37"/>
        <v>4.5914730831802348</v>
      </c>
      <c r="CA34" s="56">
        <f t="shared" si="38"/>
        <v>4.405699765960998</v>
      </c>
      <c r="CB34" s="56">
        <v>4.4564462843747492</v>
      </c>
      <c r="CC34" s="56">
        <v>4.3815813953383795</v>
      </c>
      <c r="CD34" s="56">
        <v>4.4564462843747492</v>
      </c>
      <c r="CE34" s="56">
        <f t="shared" si="39"/>
        <v>4.4363383801327352</v>
      </c>
      <c r="CF34" s="1"/>
      <c r="CG34" s="98">
        <v>-1</v>
      </c>
      <c r="CH34" s="99">
        <v>-1.25</v>
      </c>
      <c r="CI34" s="99">
        <v>0</v>
      </c>
      <c r="CJ34" s="99">
        <v>-0.5</v>
      </c>
      <c r="CK34" s="99">
        <v>2.5</v>
      </c>
      <c r="CL34" s="99">
        <v>2.25</v>
      </c>
      <c r="CM34" s="99">
        <v>0.23525000000000063</v>
      </c>
      <c r="CN34" s="100">
        <v>0.75124999999999886</v>
      </c>
      <c r="CO34" s="13"/>
      <c r="CP34" s="101">
        <v>1.0773613193403297</v>
      </c>
      <c r="CQ34" s="102">
        <v>1.0326144619997693</v>
      </c>
      <c r="CR34" s="102">
        <v>1.0223503632798987</v>
      </c>
      <c r="CS34" s="102">
        <v>0.97751124437781123</v>
      </c>
      <c r="CT34" s="102">
        <v>1.0706184990493233</v>
      </c>
      <c r="CU34" s="103">
        <v>1.0034770514603615</v>
      </c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</row>
    <row r="35" spans="1:143" ht="12.75" x14ac:dyDescent="0.2">
      <c r="A35" s="3">
        <f t="shared" si="0"/>
        <v>2017</v>
      </c>
      <c r="B35" s="43">
        <v>42795</v>
      </c>
      <c r="C35" s="43">
        <v>42825</v>
      </c>
      <c r="D35" s="44">
        <f t="shared" si="1"/>
        <v>42795</v>
      </c>
      <c r="E35" s="94">
        <v>37.442259999999997</v>
      </c>
      <c r="F35" s="46">
        <v>32.352969999999999</v>
      </c>
      <c r="G35" s="94">
        <v>39.096209999999999</v>
      </c>
      <c r="H35" s="46">
        <v>35.498539999999998</v>
      </c>
      <c r="I35" s="94">
        <v>34.362960000000001</v>
      </c>
      <c r="J35" s="46">
        <v>29.497599999999998</v>
      </c>
      <c r="K35" s="94">
        <v>41.29045</v>
      </c>
      <c r="L35" s="46">
        <v>36.92259</v>
      </c>
      <c r="M35" s="94">
        <v>41.66563</v>
      </c>
      <c r="N35" s="46">
        <v>37.334380000000003</v>
      </c>
      <c r="O35" s="94">
        <f t="shared" si="2"/>
        <v>38.096209999999999</v>
      </c>
      <c r="P35" s="46">
        <f t="shared" si="3"/>
        <v>33.998540000000006</v>
      </c>
      <c r="Q35" s="94">
        <f t="shared" si="4"/>
        <v>39.096209999999999</v>
      </c>
      <c r="R35" s="46">
        <f t="shared" si="5"/>
        <v>34.998540000000006</v>
      </c>
      <c r="S35" s="94">
        <f t="shared" si="6"/>
        <v>41.346209999999999</v>
      </c>
      <c r="T35" s="46">
        <f t="shared" si="7"/>
        <v>37.498539999999998</v>
      </c>
      <c r="U35" s="94">
        <f t="shared" si="8"/>
        <v>37.601509999999998</v>
      </c>
      <c r="V35" s="95">
        <f t="shared" si="9"/>
        <v>33.425280000000001</v>
      </c>
      <c r="W35" s="96">
        <v>4.3739695943428103</v>
      </c>
      <c r="X35" s="96">
        <v>4.4703947787948941</v>
      </c>
      <c r="Y35" s="96">
        <v>4.2326025755130532</v>
      </c>
      <c r="Z35" s="96">
        <v>4.2388112906650663</v>
      </c>
      <c r="AA35" s="96">
        <v>4.1371670849583939</v>
      </c>
      <c r="AB35" s="96">
        <v>4.3438611740126989</v>
      </c>
      <c r="AC35" s="96">
        <v>4.2833230527359669</v>
      </c>
      <c r="AD35" s="96">
        <v>4.4768435398186783</v>
      </c>
      <c r="AE35" s="96">
        <v>3.8920264041202035</v>
      </c>
      <c r="AF35" s="96">
        <f t="shared" si="10"/>
        <v>4.5692293330208047</v>
      </c>
      <c r="AG35" s="96">
        <f t="shared" si="11"/>
        <v>4.3779398961347846</v>
      </c>
      <c r="AH35" s="96">
        <f t="shared" si="12"/>
        <v>4.3345055916474458</v>
      </c>
      <c r="AI35" s="96">
        <f t="shared" si="13"/>
        <v>4.7932900264011886</v>
      </c>
      <c r="AJ35" s="96">
        <f t="shared" si="14"/>
        <v>4.2984282239575595</v>
      </c>
      <c r="AK35" s="126"/>
      <c r="AL35" s="99"/>
      <c r="AM35" s="13"/>
      <c r="AN35" s="13"/>
      <c r="AO35" s="13"/>
      <c r="AP35" s="13"/>
      <c r="AQ35" s="13"/>
      <c r="AR35" s="8">
        <f t="shared" si="15"/>
        <v>4.3852130020692819</v>
      </c>
      <c r="AS35" s="8">
        <f t="shared" si="16"/>
        <v>4.5819001522702285</v>
      </c>
      <c r="AT35" s="8">
        <f t="shared" si="17"/>
        <v>4.5514315420606719</v>
      </c>
      <c r="AU35" s="8">
        <f t="shared" si="18"/>
        <v>4.7555731014240443</v>
      </c>
      <c r="AV35" s="8">
        <f t="shared" si="19"/>
        <v>4.5685294494560571</v>
      </c>
      <c r="AW35" s="8"/>
      <c r="AX35" s="8">
        <f t="shared" si="20"/>
        <v>4.3174648012465067</v>
      </c>
      <c r="AY35" s="8">
        <f t="shared" si="21"/>
        <v>4.3777450560486724</v>
      </c>
      <c r="AZ35" s="8">
        <f t="shared" si="22"/>
        <v>4.3469714400780992</v>
      </c>
      <c r="BA35" s="8">
        <v>4.3192687579502493</v>
      </c>
      <c r="BB35" s="8">
        <f t="shared" si="23"/>
        <v>4.261135059902033</v>
      </c>
      <c r="BC35" s="8">
        <v>4.2466512555157463</v>
      </c>
      <c r="BD35" s="8">
        <f t="shared" si="24"/>
        <v>4.318372165409408</v>
      </c>
      <c r="BE35" s="5"/>
      <c r="BF35" s="60">
        <f t="shared" si="25"/>
        <v>35.253865299999994</v>
      </c>
      <c r="BG35" s="62">
        <f t="shared" si="26"/>
        <v>37.549211899999996</v>
      </c>
      <c r="BH35" s="62">
        <f t="shared" si="27"/>
        <v>32.2708552</v>
      </c>
      <c r="BI35" s="62">
        <f t="shared" si="28"/>
        <v>39.803192499999994</v>
      </c>
      <c r="BJ35" s="62">
        <f t="shared" si="29"/>
        <v>37.3342119</v>
      </c>
      <c r="BK35" s="62">
        <f t="shared" si="30"/>
        <v>39.412270199999995</v>
      </c>
      <c r="BL35" s="62">
        <f t="shared" si="31"/>
        <v>35.805731099999996</v>
      </c>
      <c r="BM35" s="62">
        <f t="shared" si="32"/>
        <v>36.3342119</v>
      </c>
      <c r="BN35" s="63">
        <f t="shared" si="33"/>
        <v>39.691711900000001</v>
      </c>
      <c r="BO35" s="50"/>
      <c r="BP35" s="104"/>
      <c r="BX35" s="53">
        <f t="shared" si="35"/>
        <v>2017</v>
      </c>
      <c r="BY35" s="97">
        <f t="shared" si="36"/>
        <v>42795</v>
      </c>
      <c r="BZ35" s="56">
        <f t="shared" si="37"/>
        <v>4.3881774416226493</v>
      </c>
      <c r="CA35" s="56">
        <f t="shared" si="38"/>
        <v>4.261135059902033</v>
      </c>
      <c r="CB35" s="56">
        <v>4.3159524314196362</v>
      </c>
      <c r="CC35" s="56">
        <v>4.2433971926285592</v>
      </c>
      <c r="CD35" s="56">
        <v>4.3159524314196362</v>
      </c>
      <c r="CE35" s="56">
        <f t="shared" si="39"/>
        <v>4.291551129883409</v>
      </c>
      <c r="CF35" s="1"/>
      <c r="CG35" s="98">
        <v>-1</v>
      </c>
      <c r="CH35" s="99">
        <v>-1.4999999999999964</v>
      </c>
      <c r="CI35" s="99">
        <v>0</v>
      </c>
      <c r="CJ35" s="99">
        <v>-0.49999999999999645</v>
      </c>
      <c r="CK35" s="99">
        <v>2.25</v>
      </c>
      <c r="CL35" s="99">
        <v>2</v>
      </c>
      <c r="CM35" s="99">
        <v>0.15925000000000011</v>
      </c>
      <c r="CN35" s="100">
        <v>1.0723100000000017</v>
      </c>
      <c r="CO35" s="13"/>
      <c r="CP35" s="101">
        <v>1.0779506375014622</v>
      </c>
      <c r="CQ35" s="102">
        <v>1.0328225523453036</v>
      </c>
      <c r="CR35" s="102">
        <v>1.0225757398526145</v>
      </c>
      <c r="CS35" s="102">
        <v>0.97602058720318163</v>
      </c>
      <c r="CT35" s="102">
        <v>1.0706851789140988</v>
      </c>
      <c r="CU35" s="103">
        <v>1.0035265075819915</v>
      </c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</row>
    <row r="36" spans="1:143" ht="12.75" x14ac:dyDescent="0.2">
      <c r="A36" s="3">
        <f t="shared" si="0"/>
        <v>2017</v>
      </c>
      <c r="B36" s="43">
        <v>42826</v>
      </c>
      <c r="C36" s="43">
        <v>42855</v>
      </c>
      <c r="D36" s="44">
        <f t="shared" si="1"/>
        <v>42826</v>
      </c>
      <c r="E36" s="94">
        <v>37.922190000000001</v>
      </c>
      <c r="F36" s="46">
        <v>32.791910000000001</v>
      </c>
      <c r="G36" s="94">
        <v>40.36054</v>
      </c>
      <c r="H36" s="46">
        <v>35.841470000000001</v>
      </c>
      <c r="I36" s="94">
        <v>34.821770000000001</v>
      </c>
      <c r="J36" s="46">
        <v>29.91722</v>
      </c>
      <c r="K36" s="94">
        <v>44.319209999999998</v>
      </c>
      <c r="L36" s="46">
        <v>38.550249999999998</v>
      </c>
      <c r="M36" s="94">
        <v>43.14</v>
      </c>
      <c r="N36" s="46">
        <v>38.25761</v>
      </c>
      <c r="O36" s="94">
        <f t="shared" si="2"/>
        <v>39.11054</v>
      </c>
      <c r="P36" s="46">
        <f t="shared" si="3"/>
        <v>34.841470000000001</v>
      </c>
      <c r="Q36" s="94">
        <f t="shared" si="4"/>
        <v>37.36054</v>
      </c>
      <c r="R36" s="46">
        <f t="shared" si="5"/>
        <v>35.091470000000001</v>
      </c>
      <c r="S36" s="94">
        <f t="shared" si="6"/>
        <v>42.61054</v>
      </c>
      <c r="T36" s="46">
        <f t="shared" si="7"/>
        <v>33.841470000000001</v>
      </c>
      <c r="U36" s="94">
        <f t="shared" si="8"/>
        <v>37.516939999999998</v>
      </c>
      <c r="V36" s="95">
        <f t="shared" si="9"/>
        <v>37.021030000000003</v>
      </c>
      <c r="W36" s="96">
        <v>4.3088285148042873</v>
      </c>
      <c r="X36" s="96">
        <v>4.3973963613919125</v>
      </c>
      <c r="Y36" s="96">
        <v>4.1553479490986476</v>
      </c>
      <c r="Z36" s="96">
        <v>4.1627600476307984</v>
      </c>
      <c r="AA36" s="96">
        <v>4.0173049563040371</v>
      </c>
      <c r="AB36" s="96">
        <v>4.2599313381390376</v>
      </c>
      <c r="AC36" s="96">
        <v>4.2044211709992636</v>
      </c>
      <c r="AD36" s="96">
        <v>4.3242844416962747</v>
      </c>
      <c r="AE36" s="96">
        <v>3.7945311723964967</v>
      </c>
      <c r="AF36" s="96">
        <f t="shared" si="10"/>
        <v>4.5096567182666982</v>
      </c>
      <c r="AG36" s="96">
        <f t="shared" si="11"/>
        <v>4.3072271421108121</v>
      </c>
      <c r="AH36" s="96">
        <f t="shared" si="12"/>
        <v>4.2652921648377395</v>
      </c>
      <c r="AI36" s="96">
        <f t="shared" si="13"/>
        <v>4.6120242233184774</v>
      </c>
      <c r="AJ36" s="96">
        <f t="shared" si="14"/>
        <v>4.220870393108024</v>
      </c>
      <c r="AK36" s="126"/>
      <c r="AL36" s="99"/>
      <c r="AM36" s="13"/>
      <c r="AN36" s="13"/>
      <c r="AO36" s="13"/>
      <c r="AP36" s="13"/>
      <c r="AQ36" s="13"/>
      <c r="AR36" s="8">
        <f t="shared" si="15"/>
        <v>4.3050200132119762</v>
      </c>
      <c r="AS36" s="8">
        <f t="shared" si="16"/>
        <v>4.4268446607340932</v>
      </c>
      <c r="AT36" s="8">
        <f t="shared" si="17"/>
        <v>4.4681992527188683</v>
      </c>
      <c r="AU36" s="8">
        <f t="shared" si="18"/>
        <v>4.5946410334282346</v>
      </c>
      <c r="AV36" s="8">
        <f t="shared" si="19"/>
        <v>4.4486762400232935</v>
      </c>
      <c r="AW36" s="8"/>
      <c r="AX36" s="8">
        <f t="shared" si="20"/>
        <v>4.2400825840769221</v>
      </c>
      <c r="AY36" s="8">
        <f t="shared" si="21"/>
        <v>4.2976822638247212</v>
      </c>
      <c r="AZ36" s="8">
        <f t="shared" si="22"/>
        <v>4.2630126585749268</v>
      </c>
      <c r="BA36" s="8">
        <v>4.2405825560093433</v>
      </c>
      <c r="BB36" s="8">
        <f t="shared" si="23"/>
        <v>4.1383129176186468</v>
      </c>
      <c r="BC36" s="8">
        <v>4.1692587574844175</v>
      </c>
      <c r="BD36" s="8">
        <f t="shared" si="24"/>
        <v>4.2419771447823189</v>
      </c>
      <c r="BE36" s="5"/>
      <c r="BF36" s="60">
        <f t="shared" si="25"/>
        <v>35.716169600000001</v>
      </c>
      <c r="BG36" s="62">
        <f t="shared" si="26"/>
        <v>38.417339899999995</v>
      </c>
      <c r="BH36" s="62">
        <f t="shared" si="27"/>
        <v>32.712813499999996</v>
      </c>
      <c r="BI36" s="62">
        <f t="shared" si="28"/>
        <v>41.040572299999994</v>
      </c>
      <c r="BJ36" s="62">
        <f t="shared" si="29"/>
        <v>36.384839900000003</v>
      </c>
      <c r="BK36" s="62">
        <f t="shared" si="30"/>
        <v>41.838557199999997</v>
      </c>
      <c r="BL36" s="62">
        <f t="shared" si="31"/>
        <v>37.303698699999998</v>
      </c>
      <c r="BM36" s="62">
        <f t="shared" si="32"/>
        <v>37.274839899999996</v>
      </c>
      <c r="BN36" s="63">
        <f t="shared" si="33"/>
        <v>38.839839900000001</v>
      </c>
      <c r="BO36" s="50"/>
      <c r="BP36" s="104"/>
      <c r="BX36" s="53">
        <f t="shared" si="35"/>
        <v>2017</v>
      </c>
      <c r="BY36" s="97">
        <f t="shared" si="36"/>
        <v>42826</v>
      </c>
      <c r="BZ36" s="56">
        <f t="shared" si="37"/>
        <v>4.3086891954919722</v>
      </c>
      <c r="CA36" s="56">
        <f t="shared" si="38"/>
        <v>4.1383129176186468</v>
      </c>
      <c r="CB36" s="56">
        <v>4.2372662294787302</v>
      </c>
      <c r="CC36" s="56">
        <v>4.166004553372364</v>
      </c>
      <c r="CD36" s="56">
        <v>4.2372662294787302</v>
      </c>
      <c r="CE36" s="56">
        <f t="shared" si="39"/>
        <v>4.1685399141051276</v>
      </c>
      <c r="CF36" s="1"/>
      <c r="CG36" s="98">
        <v>-1.25</v>
      </c>
      <c r="CH36" s="99">
        <v>-1</v>
      </c>
      <c r="CI36" s="99">
        <v>-3</v>
      </c>
      <c r="CJ36" s="99">
        <v>-0.75</v>
      </c>
      <c r="CK36" s="99">
        <v>2.25</v>
      </c>
      <c r="CL36" s="99">
        <v>-2</v>
      </c>
      <c r="CM36" s="99">
        <v>-0.40525000000000233</v>
      </c>
      <c r="CN36" s="100">
        <v>4.2291200000000018</v>
      </c>
      <c r="CO36" s="13"/>
      <c r="CP36" s="101">
        <v>1.0833333333333333</v>
      </c>
      <c r="CQ36" s="102">
        <v>1.034704641350211</v>
      </c>
      <c r="CR36" s="102">
        <v>1.0246308016877639</v>
      </c>
      <c r="CS36" s="102">
        <v>0.96505801687763715</v>
      </c>
      <c r="CT36" s="102">
        <v>1.0665404381931296</v>
      </c>
      <c r="CU36" s="103">
        <v>1.0039123630672926</v>
      </c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</row>
    <row r="37" spans="1:143" ht="12.75" x14ac:dyDescent="0.2">
      <c r="A37" s="3">
        <f t="shared" si="0"/>
        <v>2017</v>
      </c>
      <c r="B37" s="43">
        <v>42856</v>
      </c>
      <c r="C37" s="43">
        <v>42886</v>
      </c>
      <c r="D37" s="44">
        <f t="shared" si="1"/>
        <v>42856</v>
      </c>
      <c r="E37" s="94">
        <v>32.40108</v>
      </c>
      <c r="F37" s="46">
        <v>28.52516</v>
      </c>
      <c r="G37" s="94">
        <v>37.613239999999998</v>
      </c>
      <c r="H37" s="46">
        <v>34.235120000000002</v>
      </c>
      <c r="I37" s="94">
        <v>29.543600000000001</v>
      </c>
      <c r="J37" s="46">
        <v>25.83821</v>
      </c>
      <c r="K37" s="94">
        <v>38.66451</v>
      </c>
      <c r="L37" s="46">
        <v>35.286279999999998</v>
      </c>
      <c r="M37" s="94">
        <v>40.135599999999997</v>
      </c>
      <c r="N37" s="46">
        <v>36.08643</v>
      </c>
      <c r="O37" s="94">
        <f t="shared" si="2"/>
        <v>36.613239999999998</v>
      </c>
      <c r="P37" s="46">
        <f t="shared" si="3"/>
        <v>32.735120000000002</v>
      </c>
      <c r="Q37" s="94">
        <f t="shared" si="4"/>
        <v>36.613239999999998</v>
      </c>
      <c r="R37" s="46">
        <f t="shared" si="5"/>
        <v>33.235120000000002</v>
      </c>
      <c r="S37" s="94">
        <f t="shared" si="6"/>
        <v>40.363239999999998</v>
      </c>
      <c r="T37" s="46">
        <f t="shared" si="7"/>
        <v>32.235120000000002</v>
      </c>
      <c r="U37" s="94">
        <f t="shared" si="8"/>
        <v>34.906829999999999</v>
      </c>
      <c r="V37" s="95">
        <f t="shared" si="9"/>
        <v>33.687470000000005</v>
      </c>
      <c r="W37" s="96">
        <v>4.3409670202961488</v>
      </c>
      <c r="X37" s="96">
        <v>4.4267331219004911</v>
      </c>
      <c r="Y37" s="96">
        <v>4.1782064324853643</v>
      </c>
      <c r="Z37" s="96">
        <v>4.1935266498142472</v>
      </c>
      <c r="AA37" s="96">
        <v>4.0445608908061006</v>
      </c>
      <c r="AB37" s="96">
        <v>4.2930677771096235</v>
      </c>
      <c r="AC37" s="96">
        <v>4.1992952096006757</v>
      </c>
      <c r="AD37" s="96">
        <v>3.9863866976602007</v>
      </c>
      <c r="AE37" s="96">
        <v>3.8194054512430942</v>
      </c>
      <c r="AF37" s="96">
        <f t="shared" si="10"/>
        <v>4.5463225379407115</v>
      </c>
      <c r="AG37" s="96">
        <f t="shared" si="11"/>
        <v>4.3402438690637801</v>
      </c>
      <c r="AH37" s="96">
        <f t="shared" si="12"/>
        <v>4.2980837485897769</v>
      </c>
      <c r="AI37" s="96">
        <f t="shared" si="13"/>
        <v>4.2516420020921881</v>
      </c>
      <c r="AJ37" s="96">
        <f t="shared" si="14"/>
        <v>4.2157012699601095</v>
      </c>
      <c r="AK37" s="126"/>
      <c r="AL37" s="99"/>
      <c r="AM37" s="13"/>
      <c r="AN37" s="13"/>
      <c r="AO37" s="13"/>
      <c r="AP37" s="13"/>
      <c r="AQ37" s="13"/>
      <c r="AR37" s="8">
        <f t="shared" si="15"/>
        <v>4.2998101733922915</v>
      </c>
      <c r="AS37" s="8">
        <f t="shared" si="16"/>
        <v>4.0834177433277778</v>
      </c>
      <c r="AT37" s="8">
        <f t="shared" si="17"/>
        <v>4.4627919608661104</v>
      </c>
      <c r="AU37" s="8">
        <f t="shared" si="18"/>
        <v>4.2381982949216495</v>
      </c>
      <c r="AV37" s="8">
        <f t="shared" si="19"/>
        <v>4.2710545431269571</v>
      </c>
      <c r="AW37" s="8"/>
      <c r="AX37" s="8">
        <f t="shared" si="20"/>
        <v>4.2713876331036298</v>
      </c>
      <c r="AY37" s="8">
        <f t="shared" si="21"/>
        <v>4.2924808823954086</v>
      </c>
      <c r="AZ37" s="8">
        <f t="shared" si="22"/>
        <v>4.2961605256041491</v>
      </c>
      <c r="BA37" s="8">
        <v>4.2717066847154896</v>
      </c>
      <c r="BB37" s="8">
        <f t="shared" si="23"/>
        <v>4.1662419415986278</v>
      </c>
      <c r="BC37" s="8">
        <v>4.1998711648722624</v>
      </c>
      <c r="BD37" s="8">
        <f t="shared" si="24"/>
        <v>4.2728828225155668</v>
      </c>
      <c r="BE37" s="5"/>
      <c r="BF37" s="60">
        <f t="shared" si="25"/>
        <v>30.734434399999998</v>
      </c>
      <c r="BG37" s="62">
        <f t="shared" si="26"/>
        <v>36.160648399999999</v>
      </c>
      <c r="BH37" s="62">
        <f t="shared" si="27"/>
        <v>27.950282299999998</v>
      </c>
      <c r="BI37" s="62">
        <f t="shared" si="28"/>
        <v>38.394456899999994</v>
      </c>
      <c r="BJ37" s="62">
        <f t="shared" si="29"/>
        <v>35.160648399999999</v>
      </c>
      <c r="BK37" s="62">
        <f t="shared" si="30"/>
        <v>37.211871099999996</v>
      </c>
      <c r="BL37" s="62">
        <f t="shared" si="31"/>
        <v>34.382505199999997</v>
      </c>
      <c r="BM37" s="62">
        <f t="shared" si="32"/>
        <v>34.945648399999996</v>
      </c>
      <c r="BN37" s="63">
        <f t="shared" si="33"/>
        <v>36.868148399999995</v>
      </c>
      <c r="BO37" s="50"/>
      <c r="BP37" s="104"/>
      <c r="BX37" s="53">
        <f t="shared" si="35"/>
        <v>2017</v>
      </c>
      <c r="BY37" s="97">
        <f t="shared" si="36"/>
        <v>42856</v>
      </c>
      <c r="BZ37" s="56">
        <f t="shared" si="37"/>
        <v>4.3322085733978435</v>
      </c>
      <c r="CA37" s="56">
        <f t="shared" si="38"/>
        <v>4.1662419415986278</v>
      </c>
      <c r="CB37" s="56">
        <v>4.2683903581848766</v>
      </c>
      <c r="CC37" s="56">
        <v>4.1966170166213486</v>
      </c>
      <c r="CD37" s="56">
        <v>4.2683903581848766</v>
      </c>
      <c r="CE37" s="56">
        <f t="shared" si="39"/>
        <v>4.1965119322722702</v>
      </c>
      <c r="CF37" s="1"/>
      <c r="CG37" s="98">
        <v>-1</v>
      </c>
      <c r="CH37" s="99">
        <v>-1.5</v>
      </c>
      <c r="CI37" s="99">
        <v>-1</v>
      </c>
      <c r="CJ37" s="99">
        <v>-1</v>
      </c>
      <c r="CK37" s="99">
        <v>2.75</v>
      </c>
      <c r="CL37" s="99">
        <v>-2</v>
      </c>
      <c r="CM37" s="99">
        <v>2.505749999999999</v>
      </c>
      <c r="CN37" s="100">
        <v>5.1623100000000015</v>
      </c>
      <c r="CO37" s="13"/>
      <c r="CP37" s="101">
        <v>1.0841286863270778</v>
      </c>
      <c r="CQ37" s="102">
        <v>1.0349865951742627</v>
      </c>
      <c r="CR37" s="102">
        <v>1.0249329758713137</v>
      </c>
      <c r="CS37" s="102">
        <v>0.96447721179624668</v>
      </c>
      <c r="CT37" s="102">
        <v>1.0665402843601897</v>
      </c>
      <c r="CU37" s="103">
        <v>1.0039068604469448</v>
      </c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</row>
    <row r="38" spans="1:143" ht="12.75" x14ac:dyDescent="0.2">
      <c r="A38" s="3">
        <f t="shared" si="0"/>
        <v>2017</v>
      </c>
      <c r="B38" s="43">
        <v>42887</v>
      </c>
      <c r="C38" s="43">
        <v>42916</v>
      </c>
      <c r="D38" s="44">
        <f t="shared" si="1"/>
        <v>42887</v>
      </c>
      <c r="E38" s="94">
        <v>37.556159999999998</v>
      </c>
      <c r="F38" s="46">
        <v>30.509599999999999</v>
      </c>
      <c r="G38" s="94">
        <v>41.42868</v>
      </c>
      <c r="H38" s="46">
        <v>35.935980000000001</v>
      </c>
      <c r="I38" s="94">
        <v>34.471850000000003</v>
      </c>
      <c r="J38" s="46">
        <v>27.735340000000001</v>
      </c>
      <c r="K38" s="94">
        <v>43.609810000000003</v>
      </c>
      <c r="L38" s="46">
        <v>37.054099999999998</v>
      </c>
      <c r="M38" s="94">
        <v>43.711620000000003</v>
      </c>
      <c r="N38" s="46">
        <v>37.650399999999998</v>
      </c>
      <c r="O38" s="94">
        <f t="shared" si="2"/>
        <v>41.17868</v>
      </c>
      <c r="P38" s="46">
        <f t="shared" si="3"/>
        <v>35.185980000000001</v>
      </c>
      <c r="Q38" s="94">
        <f t="shared" si="4"/>
        <v>41.42868</v>
      </c>
      <c r="R38" s="46">
        <f t="shared" si="5"/>
        <v>35.185980000000001</v>
      </c>
      <c r="S38" s="94">
        <f t="shared" si="6"/>
        <v>44.42868</v>
      </c>
      <c r="T38" s="46">
        <f t="shared" si="7"/>
        <v>33.935980000000001</v>
      </c>
      <c r="U38" s="94">
        <f t="shared" si="8"/>
        <v>40.904409999999999</v>
      </c>
      <c r="V38" s="95">
        <f t="shared" si="9"/>
        <v>35.146909999999998</v>
      </c>
      <c r="W38" s="96">
        <v>4.3686004437727854</v>
      </c>
      <c r="X38" s="96">
        <v>4.5219055840041271</v>
      </c>
      <c r="Y38" s="96">
        <v>4.2175408788229047</v>
      </c>
      <c r="Z38" s="96">
        <v>4.2149884634656107</v>
      </c>
      <c r="AA38" s="96">
        <v>4.0664549604312512</v>
      </c>
      <c r="AB38" s="96">
        <v>4.3184335259527451</v>
      </c>
      <c r="AC38" s="96">
        <v>4.2195002286785988</v>
      </c>
      <c r="AD38" s="96">
        <v>3.9603320741786123</v>
      </c>
      <c r="AE38" s="96">
        <v>3.8402681286982756</v>
      </c>
      <c r="AF38" s="96">
        <f t="shared" si="10"/>
        <v>4.5679937472808563</v>
      </c>
      <c r="AG38" s="96">
        <f t="shared" si="11"/>
        <v>4.3618404551448648</v>
      </c>
      <c r="AH38" s="96">
        <f t="shared" si="12"/>
        <v>4.3194663689961947</v>
      </c>
      <c r="AI38" s="96">
        <f t="shared" si="13"/>
        <v>4.2237489020929599</v>
      </c>
      <c r="AJ38" s="96">
        <f t="shared" si="14"/>
        <v>4.2358371507348114</v>
      </c>
      <c r="AK38" s="126"/>
      <c r="AL38" s="99"/>
      <c r="AM38" s="13"/>
      <c r="AN38" s="13"/>
      <c r="AO38" s="13"/>
      <c r="AP38" s="13"/>
      <c r="AQ38" s="13"/>
      <c r="AR38" s="8">
        <f t="shared" si="15"/>
        <v>4.3203458163213728</v>
      </c>
      <c r="AS38" s="8">
        <f t="shared" si="16"/>
        <v>4.0569367762766664</v>
      </c>
      <c r="AT38" s="8">
        <f t="shared" si="17"/>
        <v>4.4841059011300732</v>
      </c>
      <c r="AU38" s="8">
        <f t="shared" si="18"/>
        <v>4.2107137037740268</v>
      </c>
      <c r="AV38" s="8">
        <f t="shared" si="19"/>
        <v>4.268025549375535</v>
      </c>
      <c r="AW38" s="8"/>
      <c r="AX38" s="8">
        <f t="shared" si="20"/>
        <v>4.2932250503313094</v>
      </c>
      <c r="AY38" s="8">
        <f t="shared" si="21"/>
        <v>4.3129831848590543</v>
      </c>
      <c r="AZ38" s="8">
        <f t="shared" si="22"/>
        <v>4.3215350225588409</v>
      </c>
      <c r="BA38" s="8">
        <v>4.2936397834335756</v>
      </c>
      <c r="BB38" s="8">
        <f t="shared" si="23"/>
        <v>4.188676688627166</v>
      </c>
      <c r="BC38" s="8">
        <v>4.2214436548068415</v>
      </c>
      <c r="BD38" s="8">
        <f t="shared" si="24"/>
        <v>4.2944416508946359</v>
      </c>
      <c r="BE38" s="5"/>
      <c r="BF38" s="60">
        <f t="shared" si="25"/>
        <v>34.526139199999996</v>
      </c>
      <c r="BG38" s="62">
        <f t="shared" si="26"/>
        <v>39.066818999999995</v>
      </c>
      <c r="BH38" s="62">
        <f t="shared" si="27"/>
        <v>31.575150699999998</v>
      </c>
      <c r="BI38" s="62">
        <f t="shared" si="28"/>
        <v>41.105295400000003</v>
      </c>
      <c r="BJ38" s="62">
        <f t="shared" si="29"/>
        <v>38.744318999999997</v>
      </c>
      <c r="BK38" s="62">
        <f t="shared" si="30"/>
        <v>40.790854699999997</v>
      </c>
      <c r="BL38" s="62">
        <f t="shared" si="31"/>
        <v>38.428684999999994</v>
      </c>
      <c r="BM38" s="62">
        <f t="shared" si="32"/>
        <v>38.601818999999999</v>
      </c>
      <c r="BN38" s="63">
        <f t="shared" si="33"/>
        <v>39.916819000000004</v>
      </c>
      <c r="BO38" s="50"/>
      <c r="BP38" s="104"/>
      <c r="BX38" s="53">
        <f t="shared" si="35"/>
        <v>2017</v>
      </c>
      <c r="BY38" s="97">
        <f t="shared" si="36"/>
        <v>42887</v>
      </c>
      <c r="BZ38" s="56">
        <f t="shared" si="37"/>
        <v>4.372680274537406</v>
      </c>
      <c r="CA38" s="56">
        <f t="shared" si="38"/>
        <v>4.188676688627166</v>
      </c>
      <c r="CB38" s="56">
        <v>4.2903234569029634</v>
      </c>
      <c r="CC38" s="56">
        <v>4.2181895459211383</v>
      </c>
      <c r="CD38" s="56">
        <v>4.2903234569029634</v>
      </c>
      <c r="CE38" s="56">
        <f t="shared" si="39"/>
        <v>4.2189812155493129</v>
      </c>
      <c r="CF38" s="1"/>
      <c r="CG38" s="98">
        <v>-0.25</v>
      </c>
      <c r="CH38" s="99">
        <v>-0.75</v>
      </c>
      <c r="CI38" s="99">
        <v>0</v>
      </c>
      <c r="CJ38" s="99">
        <v>-0.75</v>
      </c>
      <c r="CK38" s="99">
        <v>3</v>
      </c>
      <c r="CL38" s="99">
        <v>-2</v>
      </c>
      <c r="CM38" s="99">
        <v>3.3482500000000002</v>
      </c>
      <c r="CN38" s="100">
        <v>4.6373099999999994</v>
      </c>
      <c r="CO38" s="13"/>
      <c r="CP38" s="101">
        <v>1.0837500000000002</v>
      </c>
      <c r="CQ38" s="102">
        <v>1.034840425531915</v>
      </c>
      <c r="CR38" s="102">
        <v>1.0247872340425532</v>
      </c>
      <c r="CS38" s="102">
        <v>0.9647606382978724</v>
      </c>
      <c r="CT38" s="102">
        <v>1.0665138233310856</v>
      </c>
      <c r="CU38" s="103">
        <v>1.0038717670744928</v>
      </c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</row>
    <row r="39" spans="1:143" ht="12.75" x14ac:dyDescent="0.2">
      <c r="A39" s="3">
        <f t="shared" si="0"/>
        <v>2017</v>
      </c>
      <c r="B39" s="43">
        <v>42917</v>
      </c>
      <c r="C39" s="43">
        <v>42947</v>
      </c>
      <c r="D39" s="44">
        <f t="shared" si="1"/>
        <v>42917</v>
      </c>
      <c r="E39" s="94">
        <v>46.778559999999999</v>
      </c>
      <c r="F39" s="46">
        <v>34.749389999999998</v>
      </c>
      <c r="G39" s="94">
        <v>49.06409</v>
      </c>
      <c r="H39" s="46">
        <v>38.431789999999999</v>
      </c>
      <c r="I39" s="94">
        <v>43.288460000000001</v>
      </c>
      <c r="J39" s="46">
        <v>31.78858</v>
      </c>
      <c r="K39" s="94">
        <v>51.479190000000003</v>
      </c>
      <c r="L39" s="46">
        <v>39.95919</v>
      </c>
      <c r="M39" s="94">
        <v>51.443739999999998</v>
      </c>
      <c r="N39" s="46">
        <v>40.273470000000003</v>
      </c>
      <c r="O39" s="94">
        <f t="shared" si="2"/>
        <v>53.56409</v>
      </c>
      <c r="P39" s="46">
        <f t="shared" si="3"/>
        <v>37.431789999999999</v>
      </c>
      <c r="Q39" s="94">
        <f t="shared" si="4"/>
        <v>54.06409</v>
      </c>
      <c r="R39" s="46">
        <f t="shared" si="5"/>
        <v>38.431789999999999</v>
      </c>
      <c r="S39" s="94">
        <f t="shared" si="6"/>
        <v>53.31409</v>
      </c>
      <c r="T39" s="46">
        <f t="shared" si="7"/>
        <v>40.931789999999992</v>
      </c>
      <c r="U39" s="94">
        <f t="shared" si="8"/>
        <v>47.716809999999995</v>
      </c>
      <c r="V39" s="95">
        <f t="shared" si="9"/>
        <v>39.501139999999992</v>
      </c>
      <c r="W39" s="96">
        <v>4.390061340555433</v>
      </c>
      <c r="X39" s="96">
        <v>4.5862185561784079</v>
      </c>
      <c r="Y39" s="96">
        <v>4.2519883262379023</v>
      </c>
      <c r="Z39" s="96">
        <v>4.2377074612876351</v>
      </c>
      <c r="AA39" s="96">
        <v>4.0906611764583536</v>
      </c>
      <c r="AB39" s="96">
        <v>4.3858533276049352</v>
      </c>
      <c r="AC39" s="96">
        <v>4.243621505084521</v>
      </c>
      <c r="AD39" s="96">
        <v>4.1793437857209641</v>
      </c>
      <c r="AE39" s="96">
        <v>3.8579129635252878</v>
      </c>
      <c r="AF39" s="96">
        <f t="shared" si="10"/>
        <v>4.5895087615961812</v>
      </c>
      <c r="AG39" s="96">
        <f t="shared" si="11"/>
        <v>4.3843098328042247</v>
      </c>
      <c r="AH39" s="96">
        <f t="shared" si="12"/>
        <v>4.3415831764576032</v>
      </c>
      <c r="AI39" s="96">
        <f t="shared" si="13"/>
        <v>4.4565418880006922</v>
      </c>
      <c r="AJ39" s="96">
        <f t="shared" si="14"/>
        <v>4.2596873092227989</v>
      </c>
      <c r="AK39" s="126"/>
      <c r="AL39" s="99"/>
      <c r="AM39" s="13"/>
      <c r="AN39" s="13"/>
      <c r="AO39" s="13"/>
      <c r="AP39" s="13"/>
      <c r="AQ39" s="13"/>
      <c r="AR39" s="8">
        <f t="shared" si="15"/>
        <v>4.3448618000655763</v>
      </c>
      <c r="AS39" s="8">
        <f t="shared" si="16"/>
        <v>4.2795322753541658</v>
      </c>
      <c r="AT39" s="8">
        <f t="shared" si="17"/>
        <v>4.5095510364414322</v>
      </c>
      <c r="AU39" s="8">
        <f t="shared" si="18"/>
        <v>4.4417455339801375</v>
      </c>
      <c r="AV39" s="8">
        <f t="shared" si="19"/>
        <v>4.3939226614603282</v>
      </c>
      <c r="AW39" s="8"/>
      <c r="AX39" s="8">
        <f t="shared" si="20"/>
        <v>4.3163416537318229</v>
      </c>
      <c r="AY39" s="8">
        <f t="shared" si="21"/>
        <v>4.3374593658899245</v>
      </c>
      <c r="AZ39" s="8">
        <f t="shared" si="22"/>
        <v>4.3889780758780939</v>
      </c>
      <c r="BA39" s="8">
        <v>4.3169369678268676</v>
      </c>
      <c r="BB39" s="8">
        <f t="shared" si="23"/>
        <v>4.2134806808672547</v>
      </c>
      <c r="BC39" s="8">
        <v>4.2443578030668814</v>
      </c>
      <c r="BD39" s="8">
        <f t="shared" si="24"/>
        <v>4.3172633463461931</v>
      </c>
      <c r="BE39" s="5"/>
      <c r="BF39" s="60">
        <f t="shared" si="25"/>
        <v>41.6060169</v>
      </c>
      <c r="BG39" s="62">
        <f t="shared" si="26"/>
        <v>44.492200999999994</v>
      </c>
      <c r="BH39" s="62">
        <f t="shared" si="27"/>
        <v>38.343511599999999</v>
      </c>
      <c r="BI39" s="62">
        <f t="shared" si="28"/>
        <v>46.640523899999998</v>
      </c>
      <c r="BJ39" s="62">
        <f t="shared" si="29"/>
        <v>47.342200999999996</v>
      </c>
      <c r="BK39" s="62">
        <f t="shared" si="30"/>
        <v>46.525589999999994</v>
      </c>
      <c r="BL39" s="62">
        <f t="shared" si="31"/>
        <v>44.184071899999992</v>
      </c>
      <c r="BM39" s="62">
        <f t="shared" si="32"/>
        <v>46.627200999999999</v>
      </c>
      <c r="BN39" s="63">
        <f t="shared" si="33"/>
        <v>47.989700999999997</v>
      </c>
      <c r="BO39" s="50"/>
      <c r="BP39" s="104"/>
      <c r="BX39" s="53">
        <f t="shared" si="35"/>
        <v>2017</v>
      </c>
      <c r="BY39" s="97">
        <f t="shared" si="36"/>
        <v>42917</v>
      </c>
      <c r="BZ39" s="56">
        <f t="shared" si="37"/>
        <v>4.4081236816934899</v>
      </c>
      <c r="CA39" s="56">
        <f t="shared" si="38"/>
        <v>4.2134806808672547</v>
      </c>
      <c r="CB39" s="56">
        <v>4.3136206412962554</v>
      </c>
      <c r="CC39" s="56">
        <v>4.2411037359946304</v>
      </c>
      <c r="CD39" s="56">
        <v>4.3136206412962554</v>
      </c>
      <c r="CE39" s="56">
        <f t="shared" si="39"/>
        <v>4.2438233912749928</v>
      </c>
      <c r="CF39" s="1"/>
      <c r="CG39" s="98">
        <v>4.5</v>
      </c>
      <c r="CH39" s="99">
        <v>-1</v>
      </c>
      <c r="CI39" s="99">
        <v>5</v>
      </c>
      <c r="CJ39" s="99">
        <v>0</v>
      </c>
      <c r="CK39" s="99">
        <v>4.25</v>
      </c>
      <c r="CL39" s="99">
        <v>2.4999999999999964</v>
      </c>
      <c r="CM39" s="99">
        <v>0.93824999999999648</v>
      </c>
      <c r="CN39" s="100">
        <v>4.7517499999999977</v>
      </c>
      <c r="CO39" s="13"/>
      <c r="CP39" s="101">
        <v>1.0830168914495222</v>
      </c>
      <c r="CQ39" s="102">
        <v>1.0345947361529397</v>
      </c>
      <c r="CR39" s="102">
        <v>1.0245122430273668</v>
      </c>
      <c r="CS39" s="102">
        <v>0.96530051067172973</v>
      </c>
      <c r="CT39" s="102">
        <v>1.066325747890565</v>
      </c>
      <c r="CU39" s="103">
        <v>1.0037858711289469</v>
      </c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</row>
    <row r="40" spans="1:143" ht="12.75" x14ac:dyDescent="0.2">
      <c r="A40" s="3">
        <f t="shared" si="0"/>
        <v>2017</v>
      </c>
      <c r="B40" s="43">
        <v>42948</v>
      </c>
      <c r="C40" s="43">
        <v>42978</v>
      </c>
      <c r="D40" s="44">
        <f t="shared" si="1"/>
        <v>42948</v>
      </c>
      <c r="E40" s="94">
        <v>48.355710000000002</v>
      </c>
      <c r="F40" s="46">
        <v>35.36542</v>
      </c>
      <c r="G40" s="94">
        <v>48.808720000000001</v>
      </c>
      <c r="H40" s="46">
        <v>38.806049999999999</v>
      </c>
      <c r="I40" s="94">
        <v>44.796219999999998</v>
      </c>
      <c r="J40" s="46">
        <v>32.377499999999998</v>
      </c>
      <c r="K40" s="94">
        <v>51.320120000000003</v>
      </c>
      <c r="L40" s="46">
        <v>39.806159999999998</v>
      </c>
      <c r="M40" s="94">
        <v>51.327930000000002</v>
      </c>
      <c r="N40" s="46">
        <v>40.582740000000001</v>
      </c>
      <c r="O40" s="94">
        <f t="shared" si="2"/>
        <v>52.308720000000001</v>
      </c>
      <c r="P40" s="46">
        <f t="shared" si="3"/>
        <v>37.806049999999999</v>
      </c>
      <c r="Q40" s="94">
        <f t="shared" si="4"/>
        <v>53.058720000000001</v>
      </c>
      <c r="R40" s="46">
        <f t="shared" si="5"/>
        <v>38.806049999999999</v>
      </c>
      <c r="S40" s="94">
        <f t="shared" si="6"/>
        <v>52.558720000000001</v>
      </c>
      <c r="T40" s="46">
        <f t="shared" si="7"/>
        <v>41.306049999999999</v>
      </c>
      <c r="U40" s="94">
        <f t="shared" si="8"/>
        <v>47.873710000000003</v>
      </c>
      <c r="V40" s="95">
        <f t="shared" si="9"/>
        <v>36.19117</v>
      </c>
      <c r="W40" s="96">
        <v>4.4141280189409544</v>
      </c>
      <c r="X40" s="96">
        <v>4.6601343578440293</v>
      </c>
      <c r="Y40" s="96">
        <v>4.2762833812487768</v>
      </c>
      <c r="Z40" s="96">
        <v>4.2583824510528778</v>
      </c>
      <c r="AA40" s="96">
        <v>4.111120106079758</v>
      </c>
      <c r="AB40" s="96">
        <v>4.4097348707822031</v>
      </c>
      <c r="AC40" s="96">
        <v>4.266528730852345</v>
      </c>
      <c r="AD40" s="96">
        <v>4.2360054700024836</v>
      </c>
      <c r="AE40" s="96">
        <v>3.8774810615664586</v>
      </c>
      <c r="AF40" s="96">
        <f t="shared" si="10"/>
        <v>4.6111452306337686</v>
      </c>
      <c r="AG40" s="96">
        <f t="shared" si="11"/>
        <v>4.405422513241132</v>
      </c>
      <c r="AH40" s="96">
        <f t="shared" si="12"/>
        <v>4.3624107943697377</v>
      </c>
      <c r="AI40" s="96">
        <f t="shared" si="13"/>
        <v>4.516891623598716</v>
      </c>
      <c r="AJ40" s="96">
        <f t="shared" si="14"/>
        <v>4.2825687145518829</v>
      </c>
      <c r="AK40" s="126"/>
      <c r="AL40" s="99"/>
      <c r="AM40" s="13"/>
      <c r="AN40" s="13"/>
      <c r="AO40" s="13"/>
      <c r="AP40" s="13"/>
      <c r="AQ40" s="13"/>
      <c r="AR40" s="8">
        <f t="shared" si="15"/>
        <v>4.3681438671128614</v>
      </c>
      <c r="AS40" s="8">
        <f t="shared" si="16"/>
        <v>4.3371211403623162</v>
      </c>
      <c r="AT40" s="8">
        <f t="shared" si="17"/>
        <v>4.533715489825294</v>
      </c>
      <c r="AU40" s="8">
        <f t="shared" si="18"/>
        <v>4.5015170070668127</v>
      </c>
      <c r="AV40" s="8">
        <f t="shared" si="19"/>
        <v>4.4351243760918209</v>
      </c>
      <c r="AW40" s="8"/>
      <c r="AX40" s="8">
        <f t="shared" si="20"/>
        <v>4.3373784768547807</v>
      </c>
      <c r="AY40" s="8">
        <f t="shared" si="21"/>
        <v>4.3607036335386553</v>
      </c>
      <c r="AZ40" s="8">
        <f t="shared" si="22"/>
        <v>4.4128678552957137</v>
      </c>
      <c r="BA40" s="8">
        <v>4.3380172569485946</v>
      </c>
      <c r="BB40" s="8">
        <f t="shared" si="23"/>
        <v>4.2344448468898026</v>
      </c>
      <c r="BC40" s="8">
        <v>4.2650915047084776</v>
      </c>
      <c r="BD40" s="8">
        <f t="shared" si="24"/>
        <v>4.3380317941264463</v>
      </c>
      <c r="BE40" s="5"/>
      <c r="BF40" s="60">
        <f t="shared" si="25"/>
        <v>42.769885299999999</v>
      </c>
      <c r="BG40" s="62">
        <f t="shared" si="26"/>
        <v>44.507571899999995</v>
      </c>
      <c r="BH40" s="62">
        <f t="shared" si="27"/>
        <v>39.456170399999998</v>
      </c>
      <c r="BI40" s="62">
        <f t="shared" si="28"/>
        <v>46.707498299999997</v>
      </c>
      <c r="BJ40" s="62">
        <f t="shared" si="29"/>
        <v>46.930071900000002</v>
      </c>
      <c r="BK40" s="62">
        <f t="shared" si="30"/>
        <v>46.369117199999998</v>
      </c>
      <c r="BL40" s="62">
        <f t="shared" si="31"/>
        <v>42.850217799999996</v>
      </c>
      <c r="BM40" s="62">
        <f t="shared" si="32"/>
        <v>46.0725719</v>
      </c>
      <c r="BN40" s="63">
        <f t="shared" si="33"/>
        <v>47.720071899999994</v>
      </c>
      <c r="BO40" s="50"/>
      <c r="BP40" s="104"/>
      <c r="BX40" s="53">
        <f t="shared" si="35"/>
        <v>2017</v>
      </c>
      <c r="BY40" s="97">
        <f t="shared" si="36"/>
        <v>42948</v>
      </c>
      <c r="BZ40" s="56">
        <f t="shared" si="37"/>
        <v>4.4331211660137635</v>
      </c>
      <c r="CA40" s="56">
        <f t="shared" si="38"/>
        <v>4.2344448468898026</v>
      </c>
      <c r="CB40" s="56">
        <v>4.3347009304179824</v>
      </c>
      <c r="CC40" s="56">
        <v>4.261837475470827</v>
      </c>
      <c r="CD40" s="56">
        <v>4.3347009304179824</v>
      </c>
      <c r="CE40" s="56">
        <f t="shared" si="39"/>
        <v>4.2648198297206052</v>
      </c>
      <c r="CF40" s="1"/>
      <c r="CG40" s="98">
        <v>3.5</v>
      </c>
      <c r="CH40" s="99">
        <v>-1</v>
      </c>
      <c r="CI40" s="99">
        <v>4.25</v>
      </c>
      <c r="CJ40" s="99">
        <v>0</v>
      </c>
      <c r="CK40" s="99">
        <v>3.75</v>
      </c>
      <c r="CL40" s="99">
        <v>2.5</v>
      </c>
      <c r="CM40" s="99">
        <v>-0.48199999999999932</v>
      </c>
      <c r="CN40" s="100">
        <v>0.82574999999999932</v>
      </c>
      <c r="CO40" s="13"/>
      <c r="CP40" s="101">
        <v>1.0828396189481926</v>
      </c>
      <c r="CQ40" s="102">
        <v>1.0345295576145113</v>
      </c>
      <c r="CR40" s="102">
        <v>1.0244290747748923</v>
      </c>
      <c r="CS40" s="102">
        <v>0.96541824350776451</v>
      </c>
      <c r="CT40" s="102">
        <v>1.0663092046470062</v>
      </c>
      <c r="CU40" s="103">
        <v>1.0037594927191158</v>
      </c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</row>
    <row r="41" spans="1:143" ht="12.75" x14ac:dyDescent="0.2">
      <c r="A41" s="3">
        <f t="shared" si="0"/>
        <v>2017</v>
      </c>
      <c r="B41" s="43">
        <v>42979</v>
      </c>
      <c r="C41" s="43">
        <v>43008</v>
      </c>
      <c r="D41" s="44">
        <f t="shared" si="1"/>
        <v>42979</v>
      </c>
      <c r="E41" s="94">
        <v>43.907330000000002</v>
      </c>
      <c r="F41" s="46">
        <v>35.062710000000003</v>
      </c>
      <c r="G41" s="94">
        <v>41.84216</v>
      </c>
      <c r="H41" s="46">
        <v>36.809629999999999</v>
      </c>
      <c r="I41" s="94">
        <v>40.723320000000001</v>
      </c>
      <c r="J41" s="46">
        <v>32.154730000000001</v>
      </c>
      <c r="K41" s="94">
        <v>45.936590000000002</v>
      </c>
      <c r="L41" s="46">
        <v>38.969830000000002</v>
      </c>
      <c r="M41" s="94">
        <v>45.915390000000002</v>
      </c>
      <c r="N41" s="46">
        <v>39.091630000000002</v>
      </c>
      <c r="O41" s="94">
        <f t="shared" si="2"/>
        <v>43.84216</v>
      </c>
      <c r="P41" s="46">
        <f t="shared" si="3"/>
        <v>34.309629999999999</v>
      </c>
      <c r="Q41" s="94">
        <f t="shared" si="4"/>
        <v>42.84216</v>
      </c>
      <c r="R41" s="46">
        <f t="shared" si="5"/>
        <v>33.809629999999999</v>
      </c>
      <c r="S41" s="94">
        <f t="shared" si="6"/>
        <v>45.09216</v>
      </c>
      <c r="T41" s="46">
        <f t="shared" si="7"/>
        <v>39.059629999999999</v>
      </c>
      <c r="U41" s="94">
        <f t="shared" si="8"/>
        <v>42.67483</v>
      </c>
      <c r="V41" s="95">
        <f t="shared" si="9"/>
        <v>35.170210000000004</v>
      </c>
      <c r="W41" s="96">
        <v>4.431228643718792</v>
      </c>
      <c r="X41" s="96">
        <v>4.6461849253206573</v>
      </c>
      <c r="Y41" s="96">
        <v>4.2768548234179411</v>
      </c>
      <c r="Z41" s="96">
        <v>4.2904262873269525</v>
      </c>
      <c r="AA41" s="96">
        <v>4.141745371132151</v>
      </c>
      <c r="AB41" s="96">
        <v>4.4482978077618629</v>
      </c>
      <c r="AC41" s="96">
        <v>4.3235676496659003</v>
      </c>
      <c r="AD41" s="96">
        <v>4.2687977961267709</v>
      </c>
      <c r="AE41" s="96">
        <v>3.9101043508842999</v>
      </c>
      <c r="AF41" s="96">
        <f t="shared" si="10"/>
        <v>4.6462505780844721</v>
      </c>
      <c r="AG41" s="96">
        <f t="shared" si="11"/>
        <v>4.4387705674850864</v>
      </c>
      <c r="AH41" s="96">
        <f t="shared" si="12"/>
        <v>4.3954567307672043</v>
      </c>
      <c r="AI41" s="96">
        <f t="shared" si="13"/>
        <v>4.5517885713969566</v>
      </c>
      <c r="AJ41" s="96">
        <f t="shared" si="14"/>
        <v>4.3398445081000414</v>
      </c>
      <c r="AK41" s="126"/>
      <c r="AL41" s="99"/>
      <c r="AM41" s="13"/>
      <c r="AN41" s="13"/>
      <c r="AO41" s="13"/>
      <c r="AP41" s="13"/>
      <c r="AQ41" s="13"/>
      <c r="AR41" s="8">
        <f t="shared" si="15"/>
        <v>4.4261161395120441</v>
      </c>
      <c r="AS41" s="8">
        <f t="shared" si="16"/>
        <v>4.3704500621270155</v>
      </c>
      <c r="AT41" s="8">
        <f t="shared" si="17"/>
        <v>4.5938849013771748</v>
      </c>
      <c r="AU41" s="8">
        <f t="shared" si="18"/>
        <v>4.5361090892338192</v>
      </c>
      <c r="AV41" s="8">
        <f t="shared" si="19"/>
        <v>4.4816400480625136</v>
      </c>
      <c r="AW41" s="8"/>
      <c r="AX41" s="8">
        <f t="shared" si="20"/>
        <v>4.3699831128682876</v>
      </c>
      <c r="AY41" s="8">
        <f t="shared" si="21"/>
        <v>4.4185817855564684</v>
      </c>
      <c r="AZ41" s="8">
        <f t="shared" si="22"/>
        <v>4.4514440918186766</v>
      </c>
      <c r="BA41" s="8">
        <v>4.3706058021476561</v>
      </c>
      <c r="BB41" s="8">
        <f t="shared" si="23"/>
        <v>4.2658264075542078</v>
      </c>
      <c r="BC41" s="8">
        <v>4.2971442516698355</v>
      </c>
      <c r="BD41" s="8">
        <f t="shared" si="24"/>
        <v>4.3702204794846331</v>
      </c>
      <c r="BE41" s="5"/>
      <c r="BF41" s="60">
        <f t="shared" si="25"/>
        <v>40.104143399999998</v>
      </c>
      <c r="BG41" s="62">
        <f t="shared" si="26"/>
        <v>39.678172099999998</v>
      </c>
      <c r="BH41" s="62">
        <f t="shared" si="27"/>
        <v>37.038826299999997</v>
      </c>
      <c r="BI41" s="62">
        <f t="shared" si="28"/>
        <v>42.981173200000001</v>
      </c>
      <c r="BJ41" s="62">
        <f t="shared" si="29"/>
        <v>38.958172099999999</v>
      </c>
      <c r="BK41" s="62">
        <f t="shared" si="30"/>
        <v>42.940883200000002</v>
      </c>
      <c r="BL41" s="62">
        <f t="shared" si="31"/>
        <v>39.447843399999996</v>
      </c>
      <c r="BM41" s="62">
        <f t="shared" si="32"/>
        <v>39.743172099999995</v>
      </c>
      <c r="BN41" s="63">
        <f t="shared" si="33"/>
        <v>42.498172099999998</v>
      </c>
      <c r="BO41" s="50"/>
      <c r="BP41" s="104"/>
      <c r="BX41" s="53">
        <f t="shared" si="35"/>
        <v>2017</v>
      </c>
      <c r="BY41" s="97">
        <f t="shared" si="36"/>
        <v>42979</v>
      </c>
      <c r="BZ41" s="56">
        <f t="shared" si="37"/>
        <v>4.4337091299701008</v>
      </c>
      <c r="CA41" s="56">
        <f t="shared" si="38"/>
        <v>4.2658264075542078</v>
      </c>
      <c r="CB41" s="56">
        <v>4.3672894756170431</v>
      </c>
      <c r="CC41" s="56">
        <v>4.293890280921639</v>
      </c>
      <c r="CD41" s="56">
        <v>4.3672894756170431</v>
      </c>
      <c r="CE41" s="56">
        <f t="shared" si="39"/>
        <v>4.296249699437757</v>
      </c>
      <c r="CF41" s="1"/>
      <c r="CG41" s="98">
        <v>2</v>
      </c>
      <c r="CH41" s="99">
        <v>-2.4999999999999964</v>
      </c>
      <c r="CI41" s="99">
        <v>1</v>
      </c>
      <c r="CJ41" s="99">
        <v>-2.9999999999999964</v>
      </c>
      <c r="CK41" s="99">
        <v>3.25</v>
      </c>
      <c r="CL41" s="99">
        <v>2.25</v>
      </c>
      <c r="CM41" s="99">
        <v>-1.2325000000000017</v>
      </c>
      <c r="CN41" s="100">
        <v>0.10750000000000171</v>
      </c>
      <c r="CO41" s="13"/>
      <c r="CP41" s="101">
        <v>1.0829344841114161</v>
      </c>
      <c r="CQ41" s="102">
        <v>1.0345756505819277</v>
      </c>
      <c r="CR41" s="102">
        <v>1.0244801883091408</v>
      </c>
      <c r="CS41" s="102">
        <v>0.96534588727605586</v>
      </c>
      <c r="CT41" s="102">
        <v>1.0662928507709952</v>
      </c>
      <c r="CU41" s="103">
        <v>1.0037646822608173</v>
      </c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</row>
    <row r="42" spans="1:143" ht="12.75" x14ac:dyDescent="0.2">
      <c r="A42" s="3">
        <f t="shared" si="0"/>
        <v>2017</v>
      </c>
      <c r="B42" s="43">
        <v>43009</v>
      </c>
      <c r="C42" s="43">
        <v>43039</v>
      </c>
      <c r="D42" s="44">
        <f t="shared" si="1"/>
        <v>43009</v>
      </c>
      <c r="E42" s="94">
        <v>43.434480000000001</v>
      </c>
      <c r="F42" s="46">
        <v>34.861750000000001</v>
      </c>
      <c r="G42" s="94">
        <v>37.537509999999997</v>
      </c>
      <c r="H42" s="46">
        <v>35.6843</v>
      </c>
      <c r="I42" s="94">
        <v>40.212339999999998</v>
      </c>
      <c r="J42" s="46">
        <v>31.897449999999999</v>
      </c>
      <c r="K42" s="94">
        <v>44.034050000000001</v>
      </c>
      <c r="L42" s="46">
        <v>38.799050000000001</v>
      </c>
      <c r="M42" s="94">
        <v>43.802430000000001</v>
      </c>
      <c r="N42" s="46">
        <v>38.671370000000003</v>
      </c>
      <c r="O42" s="94">
        <f t="shared" si="2"/>
        <v>37.787509999999997</v>
      </c>
      <c r="P42" s="46">
        <f t="shared" si="3"/>
        <v>34.6843</v>
      </c>
      <c r="Q42" s="94">
        <f t="shared" si="4"/>
        <v>37.037509999999997</v>
      </c>
      <c r="R42" s="46">
        <f t="shared" si="5"/>
        <v>34.6843</v>
      </c>
      <c r="S42" s="94">
        <f t="shared" si="6"/>
        <v>40.537509999999997</v>
      </c>
      <c r="T42" s="46">
        <f t="shared" si="7"/>
        <v>36.6843</v>
      </c>
      <c r="U42" s="94">
        <f t="shared" si="8"/>
        <v>42.63917</v>
      </c>
      <c r="V42" s="95">
        <f t="shared" si="9"/>
        <v>34.531750000000002</v>
      </c>
      <c r="W42" s="96">
        <v>4.4534820026356474</v>
      </c>
      <c r="X42" s="96">
        <v>4.6325408415264793</v>
      </c>
      <c r="Y42" s="96">
        <v>4.3122826446659124</v>
      </c>
      <c r="Z42" s="96">
        <v>4.320020782027151</v>
      </c>
      <c r="AA42" s="96">
        <v>4.1711707615828404</v>
      </c>
      <c r="AB42" s="96">
        <v>4.4713587048777335</v>
      </c>
      <c r="AC42" s="96">
        <v>4.3602304033057626</v>
      </c>
      <c r="AD42" s="96">
        <v>4.5572277734091671</v>
      </c>
      <c r="AE42" s="96">
        <v>3.9404255439370708</v>
      </c>
      <c r="AF42" s="96">
        <f t="shared" si="10"/>
        <v>4.6771484914554264</v>
      </c>
      <c r="AG42" s="96">
        <f t="shared" si="11"/>
        <v>4.4689831421095336</v>
      </c>
      <c r="AH42" s="96">
        <f t="shared" si="12"/>
        <v>4.4252830228998441</v>
      </c>
      <c r="AI42" s="96">
        <f t="shared" si="13"/>
        <v>4.8593147718133851</v>
      </c>
      <c r="AJ42" s="96">
        <f t="shared" si="14"/>
        <v>4.3765964058705311</v>
      </c>
      <c r="AK42" s="126"/>
      <c r="AL42" s="99"/>
      <c r="AM42" s="13"/>
      <c r="AN42" s="13"/>
      <c r="AO42" s="13"/>
      <c r="AP42" s="13"/>
      <c r="AQ42" s="13"/>
      <c r="AR42" s="8">
        <f t="shared" si="15"/>
        <v>4.4633788223455255</v>
      </c>
      <c r="AS42" s="8">
        <f t="shared" si="16"/>
        <v>4.6635997493740895</v>
      </c>
      <c r="AT42" s="8">
        <f t="shared" si="17"/>
        <v>4.6325598334808635</v>
      </c>
      <c r="AU42" s="8">
        <f t="shared" si="18"/>
        <v>4.8403690992058115</v>
      </c>
      <c r="AV42" s="8">
        <f t="shared" si="19"/>
        <v>4.6499768761015723</v>
      </c>
      <c r="AW42" s="8"/>
      <c r="AX42" s="8">
        <f t="shared" si="20"/>
        <v>4.4000955413381684</v>
      </c>
      <c r="AY42" s="8">
        <f t="shared" si="21"/>
        <v>4.4557839708835738</v>
      </c>
      <c r="AZ42" s="8">
        <f t="shared" si="22"/>
        <v>4.4745129421513887</v>
      </c>
      <c r="BA42" s="8">
        <v>4.4007912430816667</v>
      </c>
      <c r="BB42" s="8">
        <f t="shared" si="23"/>
        <v>4.295978462529809</v>
      </c>
      <c r="BC42" s="8">
        <v>4.326833404538271</v>
      </c>
      <c r="BD42" s="8">
        <f t="shared" si="24"/>
        <v>4.3999487514084885</v>
      </c>
      <c r="BE42" s="5"/>
      <c r="BF42" s="60">
        <f t="shared" si="25"/>
        <v>39.748206099999997</v>
      </c>
      <c r="BG42" s="62">
        <f t="shared" si="26"/>
        <v>36.7406297</v>
      </c>
      <c r="BH42" s="62">
        <f t="shared" si="27"/>
        <v>36.6369373</v>
      </c>
      <c r="BI42" s="62">
        <f t="shared" si="28"/>
        <v>41.596074200000004</v>
      </c>
      <c r="BJ42" s="62">
        <f t="shared" si="29"/>
        <v>36.025629699999996</v>
      </c>
      <c r="BK42" s="62">
        <f t="shared" si="30"/>
        <v>41.783000000000001</v>
      </c>
      <c r="BL42" s="62">
        <f t="shared" si="31"/>
        <v>39.1529794</v>
      </c>
      <c r="BM42" s="62">
        <f t="shared" si="32"/>
        <v>36.453129699999998</v>
      </c>
      <c r="BN42" s="63">
        <f t="shared" si="33"/>
        <v>38.880629699999993</v>
      </c>
      <c r="BO42" s="50"/>
      <c r="BP42" s="104"/>
      <c r="BX42" s="53">
        <f t="shared" si="35"/>
        <v>2017</v>
      </c>
      <c r="BY42" s="97">
        <f t="shared" si="36"/>
        <v>43009</v>
      </c>
      <c r="BZ42" s="56">
        <f t="shared" si="37"/>
        <v>4.4701612559583417</v>
      </c>
      <c r="CA42" s="56">
        <f t="shared" si="38"/>
        <v>4.295978462529809</v>
      </c>
      <c r="CB42" s="56">
        <v>4.3974749165510536</v>
      </c>
      <c r="CC42" s="56">
        <v>4.3235794879664713</v>
      </c>
      <c r="CD42" s="56">
        <v>4.3974749165510536</v>
      </c>
      <c r="CE42" s="56">
        <f t="shared" si="39"/>
        <v>4.326448170754146</v>
      </c>
      <c r="CF42" s="1"/>
      <c r="CG42" s="98">
        <v>0.25</v>
      </c>
      <c r="CH42" s="99">
        <v>-1</v>
      </c>
      <c r="CI42" s="99">
        <v>-0.5</v>
      </c>
      <c r="CJ42" s="99">
        <v>-1</v>
      </c>
      <c r="CK42" s="99">
        <v>3</v>
      </c>
      <c r="CL42" s="99">
        <v>1</v>
      </c>
      <c r="CM42" s="99">
        <v>-0.79531000000000063</v>
      </c>
      <c r="CN42" s="100">
        <v>-0.32999999999999829</v>
      </c>
      <c r="CO42" s="13"/>
      <c r="CP42" s="101">
        <v>1.0826680535691069</v>
      </c>
      <c r="CQ42" s="102">
        <v>1.0344818619165259</v>
      </c>
      <c r="CR42" s="102">
        <v>1.0243661422441814</v>
      </c>
      <c r="CS42" s="102">
        <v>0.96554414250422571</v>
      </c>
      <c r="CT42" s="102">
        <v>1.0662874478574138</v>
      </c>
      <c r="CU42" s="103">
        <v>1.0037534719615644</v>
      </c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</row>
    <row r="43" spans="1:143" ht="12.75" x14ac:dyDescent="0.2">
      <c r="A43" s="3">
        <f t="shared" si="0"/>
        <v>2017</v>
      </c>
      <c r="B43" s="43">
        <v>43040</v>
      </c>
      <c r="C43" s="43">
        <v>43069</v>
      </c>
      <c r="D43" s="44">
        <f t="shared" si="1"/>
        <v>43040</v>
      </c>
      <c r="E43" s="94">
        <v>48.20872</v>
      </c>
      <c r="F43" s="46">
        <v>37.9895</v>
      </c>
      <c r="G43" s="94">
        <v>39.219349999999999</v>
      </c>
      <c r="H43" s="46">
        <v>37.69453</v>
      </c>
      <c r="I43" s="94">
        <v>45.088320000000003</v>
      </c>
      <c r="J43" s="46">
        <v>35.018810000000002</v>
      </c>
      <c r="K43" s="94">
        <v>47.952849999999998</v>
      </c>
      <c r="L43" s="46">
        <v>41.778500000000001</v>
      </c>
      <c r="M43" s="94">
        <v>47.269689999999997</v>
      </c>
      <c r="N43" s="46">
        <v>41.652810000000002</v>
      </c>
      <c r="O43" s="94">
        <f t="shared" si="2"/>
        <v>38.469349999999999</v>
      </c>
      <c r="P43" s="46">
        <f t="shared" si="3"/>
        <v>36.69453</v>
      </c>
      <c r="Q43" s="94">
        <f t="shared" si="4"/>
        <v>38.719349999999999</v>
      </c>
      <c r="R43" s="46">
        <f t="shared" si="5"/>
        <v>37.19453</v>
      </c>
      <c r="S43" s="94">
        <f t="shared" si="6"/>
        <v>41.969349999999999</v>
      </c>
      <c r="T43" s="46">
        <f t="shared" si="7"/>
        <v>38.19453</v>
      </c>
      <c r="U43" s="94">
        <f t="shared" si="8"/>
        <v>47.158719999999995</v>
      </c>
      <c r="V43" s="95">
        <f t="shared" si="9"/>
        <v>37.664500000000004</v>
      </c>
      <c r="W43" s="96">
        <v>4.5899497319554143</v>
      </c>
      <c r="X43" s="96">
        <v>4.7634428515558325</v>
      </c>
      <c r="Y43" s="96">
        <v>4.4986906915920439</v>
      </c>
      <c r="Z43" s="96">
        <v>4.509040589645128</v>
      </c>
      <c r="AA43" s="96">
        <v>4.3819110709208795</v>
      </c>
      <c r="AB43" s="96">
        <v>4.6208607195580136</v>
      </c>
      <c r="AC43" s="96">
        <v>4.5542079315739699</v>
      </c>
      <c r="AD43" s="96">
        <v>4.8556115041889747</v>
      </c>
      <c r="AE43" s="96">
        <v>4.1190271412174031</v>
      </c>
      <c r="AF43" s="96">
        <f t="shared" si="10"/>
        <v>4.8654360234133591</v>
      </c>
      <c r="AG43" s="96">
        <f t="shared" si="11"/>
        <v>4.658674738066944</v>
      </c>
      <c r="AH43" s="96">
        <f t="shared" si="12"/>
        <v>4.6126917206560467</v>
      </c>
      <c r="AI43" s="96">
        <f t="shared" si="13"/>
        <v>5.1975440371735431</v>
      </c>
      <c r="AJ43" s="96">
        <f t="shared" si="14"/>
        <v>4.5703610419221787</v>
      </c>
      <c r="AK43" s="126"/>
      <c r="AL43" s="99"/>
      <c r="AM43" s="13"/>
      <c r="AN43" s="13"/>
      <c r="AO43" s="13"/>
      <c r="AP43" s="13"/>
      <c r="AQ43" s="13"/>
      <c r="AR43" s="8">
        <f t="shared" si="15"/>
        <v>4.6605304925032724</v>
      </c>
      <c r="AS43" s="8">
        <f t="shared" si="16"/>
        <v>4.9668660678818721</v>
      </c>
      <c r="AT43" s="8">
        <f t="shared" si="17"/>
        <v>4.8371835180275022</v>
      </c>
      <c r="AU43" s="8">
        <f t="shared" si="18"/>
        <v>5.1551291590232315</v>
      </c>
      <c r="AV43" s="8">
        <f t="shared" si="19"/>
        <v>4.9049273093589694</v>
      </c>
      <c r="AW43" s="8"/>
      <c r="AX43" s="8">
        <f t="shared" si="20"/>
        <v>4.5924233879173064</v>
      </c>
      <c r="AY43" s="8">
        <f t="shared" si="21"/>
        <v>4.652615557152683</v>
      </c>
      <c r="AZ43" s="8">
        <f t="shared" si="22"/>
        <v>4.624066516922106</v>
      </c>
      <c r="BA43" s="8">
        <v>4.5940914858537552</v>
      </c>
      <c r="BB43" s="8">
        <f t="shared" si="23"/>
        <v>4.511923036090665</v>
      </c>
      <c r="BC43" s="8">
        <v>4.5169555389047167</v>
      </c>
      <c r="BD43" s="8">
        <f t="shared" si="24"/>
        <v>4.589822993114141</v>
      </c>
      <c r="BE43" s="5"/>
      <c r="BF43" s="60">
        <f t="shared" si="25"/>
        <v>43.8144554</v>
      </c>
      <c r="BG43" s="62">
        <f t="shared" si="26"/>
        <v>38.563677399999996</v>
      </c>
      <c r="BH43" s="62">
        <f t="shared" si="27"/>
        <v>40.758430700000005</v>
      </c>
      <c r="BI43" s="62">
        <f t="shared" si="28"/>
        <v>44.854431599999998</v>
      </c>
      <c r="BJ43" s="62">
        <f t="shared" si="29"/>
        <v>38.063677399999996</v>
      </c>
      <c r="BK43" s="62">
        <f t="shared" si="30"/>
        <v>45.297879499999993</v>
      </c>
      <c r="BL43" s="62">
        <f t="shared" si="31"/>
        <v>43.076205399999999</v>
      </c>
      <c r="BM43" s="62">
        <f t="shared" si="32"/>
        <v>37.706177400000001</v>
      </c>
      <c r="BN43" s="63">
        <f t="shared" si="33"/>
        <v>40.346177399999995</v>
      </c>
      <c r="BO43" s="50"/>
      <c r="BP43" s="104"/>
      <c r="BX43" s="53">
        <f t="shared" si="35"/>
        <v>2017</v>
      </c>
      <c r="BY43" s="97">
        <f t="shared" si="36"/>
        <v>43040</v>
      </c>
      <c r="BZ43" s="56">
        <f t="shared" si="37"/>
        <v>4.6619588142731185</v>
      </c>
      <c r="CA43" s="56">
        <f t="shared" si="38"/>
        <v>4.511923036090665</v>
      </c>
      <c r="CB43" s="56">
        <v>4.5907751593231421</v>
      </c>
      <c r="CC43" s="56">
        <v>4.513701969265421</v>
      </c>
      <c r="CD43" s="56">
        <v>4.5907751593231421</v>
      </c>
      <c r="CE43" s="56">
        <f t="shared" si="39"/>
        <v>4.542725171306321</v>
      </c>
      <c r="CF43" s="1"/>
      <c r="CG43" s="98">
        <v>-0.75</v>
      </c>
      <c r="CH43" s="99">
        <v>-1</v>
      </c>
      <c r="CI43" s="99">
        <v>-0.5</v>
      </c>
      <c r="CJ43" s="99">
        <v>-0.5</v>
      </c>
      <c r="CK43" s="99">
        <v>2.75</v>
      </c>
      <c r="CL43" s="99">
        <v>0.5</v>
      </c>
      <c r="CM43" s="99">
        <v>-1.0500000000000043</v>
      </c>
      <c r="CN43" s="100">
        <v>-0.32499999999999574</v>
      </c>
      <c r="CO43" s="13"/>
      <c r="CP43" s="101">
        <v>1.0790401919616075</v>
      </c>
      <c r="CQ43" s="102">
        <v>1.0331853629274144</v>
      </c>
      <c r="CR43" s="102">
        <v>1.022987402519496</v>
      </c>
      <c r="CS43" s="102">
        <v>0.97180563887222537</v>
      </c>
      <c r="CT43" s="102">
        <v>1.0704200763775233</v>
      </c>
      <c r="CU43" s="103">
        <v>1.0035468539405548</v>
      </c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</row>
    <row r="44" spans="1:143" ht="12.75" x14ac:dyDescent="0.2">
      <c r="A44" s="3">
        <f t="shared" si="0"/>
        <v>2017</v>
      </c>
      <c r="B44" s="43">
        <v>43070</v>
      </c>
      <c r="C44" s="43">
        <v>43100</v>
      </c>
      <c r="D44" s="44">
        <f t="shared" si="1"/>
        <v>43070</v>
      </c>
      <c r="E44" s="94">
        <v>48.294730000000001</v>
      </c>
      <c r="F44" s="46">
        <v>38.939779999999999</v>
      </c>
      <c r="G44" s="94">
        <v>40.50882</v>
      </c>
      <c r="H44" s="46">
        <v>38.917209999999997</v>
      </c>
      <c r="I44" s="94">
        <v>45.00609</v>
      </c>
      <c r="J44" s="46">
        <v>35.956380000000003</v>
      </c>
      <c r="K44" s="94">
        <v>47.528419999999997</v>
      </c>
      <c r="L44" s="46">
        <v>42.871810000000004</v>
      </c>
      <c r="M44" s="94">
        <v>47.519959999999998</v>
      </c>
      <c r="N44" s="46">
        <v>42.865839999999999</v>
      </c>
      <c r="O44" s="94">
        <f t="shared" si="2"/>
        <v>40.00882</v>
      </c>
      <c r="P44" s="46">
        <f t="shared" si="3"/>
        <v>38.417209999999997</v>
      </c>
      <c r="Q44" s="94">
        <f t="shared" si="4"/>
        <v>40.00882</v>
      </c>
      <c r="R44" s="46">
        <f t="shared" si="5"/>
        <v>38.417209999999997</v>
      </c>
      <c r="S44" s="94">
        <f t="shared" si="6"/>
        <v>43.00882</v>
      </c>
      <c r="T44" s="46">
        <f t="shared" si="7"/>
        <v>39.667209999999997</v>
      </c>
      <c r="U44" s="94">
        <f t="shared" si="8"/>
        <v>46.307540000000003</v>
      </c>
      <c r="V44" s="95">
        <f t="shared" si="9"/>
        <v>39.20478</v>
      </c>
      <c r="W44" s="96">
        <v>4.7672456321714991</v>
      </c>
      <c r="X44" s="96">
        <v>4.8948412874332572</v>
      </c>
      <c r="Y44" s="96">
        <v>4.6690399389724426</v>
      </c>
      <c r="Z44" s="96">
        <v>4.6085315438406367</v>
      </c>
      <c r="AA44" s="96">
        <v>4.4876278989126863</v>
      </c>
      <c r="AB44" s="96">
        <v>4.7228310134008984</v>
      </c>
      <c r="AC44" s="96">
        <v>4.6539431830544995</v>
      </c>
      <c r="AD44" s="96">
        <v>4.9429732755348166</v>
      </c>
      <c r="AE44" s="96">
        <v>4.1394927993969217</v>
      </c>
      <c r="AF44" s="96">
        <f t="shared" si="10"/>
        <v>4.9629369238859615</v>
      </c>
      <c r="AG44" s="96">
        <f t="shared" si="11"/>
        <v>4.7580315291341551</v>
      </c>
      <c r="AH44" s="96">
        <f t="shared" si="12"/>
        <v>4.7107214072058268</v>
      </c>
      <c r="AI44" s="96">
        <f t="shared" si="13"/>
        <v>5.2882349742779597</v>
      </c>
      <c r="AJ44" s="96">
        <f t="shared" si="14"/>
        <v>4.6697149845424164</v>
      </c>
      <c r="AK44" s="126"/>
      <c r="AL44" s="99"/>
      <c r="AM44" s="13"/>
      <c r="AN44" s="13"/>
      <c r="AO44" s="13"/>
      <c r="AP44" s="13"/>
      <c r="AQ44" s="13"/>
      <c r="AR44" s="8">
        <f t="shared" si="15"/>
        <v>4.7618977569412531</v>
      </c>
      <c r="AS44" s="8">
        <f t="shared" si="16"/>
        <v>5.0556573793422261</v>
      </c>
      <c r="AT44" s="8">
        <f t="shared" si="17"/>
        <v>4.9423925843525129</v>
      </c>
      <c r="AU44" s="8">
        <f t="shared" si="18"/>
        <v>5.2472856459158281</v>
      </c>
      <c r="AV44" s="8">
        <f t="shared" si="19"/>
        <v>5.0018083416379548</v>
      </c>
      <c r="AW44" s="8"/>
      <c r="AX44" s="8">
        <f t="shared" si="20"/>
        <v>4.6936555350433835</v>
      </c>
      <c r="AY44" s="8">
        <f t="shared" si="21"/>
        <v>4.7538182476453565</v>
      </c>
      <c r="AZ44" s="8">
        <f t="shared" si="22"/>
        <v>4.72607197816781</v>
      </c>
      <c r="BA44" s="8">
        <v>4.6959252891960395</v>
      </c>
      <c r="BB44" s="8">
        <f t="shared" si="23"/>
        <v>4.6202505573446935</v>
      </c>
      <c r="BC44" s="8">
        <v>4.6171150615438865</v>
      </c>
      <c r="BD44" s="8">
        <f t="shared" si="24"/>
        <v>4.6897636804024474</v>
      </c>
      <c r="BE44" s="5"/>
      <c r="BF44" s="60">
        <f t="shared" si="25"/>
        <v>44.272101499999998</v>
      </c>
      <c r="BG44" s="62">
        <f t="shared" si="26"/>
        <v>39.824427699999994</v>
      </c>
      <c r="BH44" s="62">
        <f t="shared" si="27"/>
        <v>41.1147147</v>
      </c>
      <c r="BI44" s="62">
        <f t="shared" si="28"/>
        <v>45.518688399999995</v>
      </c>
      <c r="BJ44" s="62">
        <f t="shared" si="29"/>
        <v>39.324427699999994</v>
      </c>
      <c r="BK44" s="62">
        <f t="shared" si="30"/>
        <v>45.526077700000002</v>
      </c>
      <c r="BL44" s="62">
        <f t="shared" si="31"/>
        <v>43.253353199999992</v>
      </c>
      <c r="BM44" s="62">
        <f t="shared" si="32"/>
        <v>39.324427699999994</v>
      </c>
      <c r="BN44" s="63">
        <f t="shared" si="33"/>
        <v>41.571927699999996</v>
      </c>
      <c r="BO44" s="50"/>
      <c r="BP44" s="104"/>
      <c r="BX44" s="53">
        <f t="shared" si="35"/>
        <v>2017</v>
      </c>
      <c r="BY44" s="97">
        <f t="shared" si="36"/>
        <v>43070</v>
      </c>
      <c r="BZ44" s="56">
        <f t="shared" si="37"/>
        <v>4.8372332739710284</v>
      </c>
      <c r="CA44" s="56">
        <f t="shared" si="38"/>
        <v>4.6202505573446935</v>
      </c>
      <c r="CB44" s="56">
        <v>4.6926089626654264</v>
      </c>
      <c r="CC44" s="56">
        <v>4.6138616746744399</v>
      </c>
      <c r="CD44" s="56">
        <v>4.6926089626654264</v>
      </c>
      <c r="CE44" s="56">
        <f t="shared" si="39"/>
        <v>4.6512194529071076</v>
      </c>
      <c r="CF44" s="1"/>
      <c r="CG44" s="98">
        <v>-0.5</v>
      </c>
      <c r="CH44" s="99">
        <v>-0.5</v>
      </c>
      <c r="CI44" s="99">
        <v>-0.5</v>
      </c>
      <c r="CJ44" s="99">
        <v>-0.5</v>
      </c>
      <c r="CK44" s="99">
        <v>2.5</v>
      </c>
      <c r="CL44" s="99">
        <v>0.75</v>
      </c>
      <c r="CM44" s="99">
        <v>-1.9871899999999982</v>
      </c>
      <c r="CN44" s="100">
        <v>0.26500000000000057</v>
      </c>
      <c r="CO44" s="13"/>
      <c r="CP44" s="101">
        <v>1.0769020189346414</v>
      </c>
      <c r="CQ44" s="102">
        <v>1.0324398311851259</v>
      </c>
      <c r="CR44" s="102">
        <v>1.0221740618227444</v>
      </c>
      <c r="CS44" s="102">
        <v>0.97376525607391373</v>
      </c>
      <c r="CT44" s="102">
        <v>1.069848991588122</v>
      </c>
      <c r="CU44" s="103">
        <v>1.0033889114816321</v>
      </c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</row>
    <row r="45" spans="1:143" ht="12.75" x14ac:dyDescent="0.2">
      <c r="A45" s="3">
        <f t="shared" si="0"/>
        <v>2018</v>
      </c>
      <c r="B45" s="43">
        <v>43101</v>
      </c>
      <c r="C45" s="43">
        <v>43131</v>
      </c>
      <c r="D45" s="44">
        <f t="shared" si="1"/>
        <v>43101</v>
      </c>
      <c r="E45" s="94">
        <v>46.873280000000001</v>
      </c>
      <c r="F45" s="46">
        <v>37.182079999999999</v>
      </c>
      <c r="G45" s="94">
        <v>39.563429999999997</v>
      </c>
      <c r="H45" s="46">
        <v>36.938429999999997</v>
      </c>
      <c r="I45" s="94">
        <v>43.424959999999999</v>
      </c>
      <c r="J45" s="46">
        <v>34.182589999999998</v>
      </c>
      <c r="K45" s="94">
        <v>46.769069999999999</v>
      </c>
      <c r="L45" s="46">
        <v>40.860959999999999</v>
      </c>
      <c r="M45" s="94">
        <v>46.769069999999999</v>
      </c>
      <c r="N45" s="46">
        <v>40.860959999999999</v>
      </c>
      <c r="O45" s="94">
        <f t="shared" si="2"/>
        <v>39.063429999999997</v>
      </c>
      <c r="P45" s="46">
        <f t="shared" si="3"/>
        <v>36.438429999999997</v>
      </c>
      <c r="Q45" s="94">
        <f t="shared" si="4"/>
        <v>39.063429999999997</v>
      </c>
      <c r="R45" s="46">
        <f t="shared" si="5"/>
        <v>36.438429999999997</v>
      </c>
      <c r="S45" s="94">
        <f t="shared" si="6"/>
        <v>41.313429999999997</v>
      </c>
      <c r="T45" s="46">
        <f t="shared" si="7"/>
        <v>35.438429999999997</v>
      </c>
      <c r="U45" s="94">
        <f t="shared" si="8"/>
        <v>46.218780000000002</v>
      </c>
      <c r="V45" s="95">
        <f t="shared" si="9"/>
        <v>37.057270000000003</v>
      </c>
      <c r="W45" s="96">
        <v>4.5501729944922147</v>
      </c>
      <c r="X45" s="96">
        <v>4.6164747415580685</v>
      </c>
      <c r="Y45" s="96">
        <v>4.4384654939237302</v>
      </c>
      <c r="Z45" s="96">
        <v>4.4163951195566167</v>
      </c>
      <c r="AA45" s="96">
        <v>4.27914865635175</v>
      </c>
      <c r="AB45" s="96">
        <v>4.5318054435020709</v>
      </c>
      <c r="AC45" s="96">
        <v>4.4789792688146202</v>
      </c>
      <c r="AD45" s="96">
        <v>4.7140049715642665</v>
      </c>
      <c r="AE45" s="96">
        <v>4.0561229079392715</v>
      </c>
      <c r="AF45" s="96">
        <f t="shared" si="10"/>
        <v>4.7411790714121338</v>
      </c>
      <c r="AG45" s="96">
        <f t="shared" si="11"/>
        <v>4.5581511094096445</v>
      </c>
      <c r="AH45" s="96">
        <f t="shared" si="12"/>
        <v>4.512467643800024</v>
      </c>
      <c r="AI45" s="96">
        <f t="shared" si="13"/>
        <v>5.0441075073646298</v>
      </c>
      <c r="AJ45" s="96">
        <f t="shared" si="14"/>
        <v>4.4939765207080571</v>
      </c>
      <c r="AK45" s="126"/>
      <c r="AL45" s="99"/>
      <c r="AM45" s="13"/>
      <c r="AN45" s="13"/>
      <c r="AO45" s="13"/>
      <c r="AP45" s="13"/>
      <c r="AQ45" s="13"/>
      <c r="AR45" s="8">
        <f t="shared" si="15"/>
        <v>4.5840708291641628</v>
      </c>
      <c r="AS45" s="8">
        <f t="shared" si="16"/>
        <v>4.822942363618524</v>
      </c>
      <c r="AT45" s="8">
        <f t="shared" si="17"/>
        <v>4.7578260465989022</v>
      </c>
      <c r="AU45" s="8">
        <f t="shared" si="18"/>
        <v>5.0057507711231803</v>
      </c>
      <c r="AV45" s="8">
        <f t="shared" si="19"/>
        <v>4.7926475026261919</v>
      </c>
      <c r="AW45" s="8"/>
      <c r="AX45" s="8">
        <f t="shared" si="20"/>
        <v>4.4981565278353859</v>
      </c>
      <c r="AY45" s="8">
        <f t="shared" si="21"/>
        <v>4.5762800292385792</v>
      </c>
      <c r="AZ45" s="8">
        <f t="shared" si="22"/>
        <v>4.534980527580478</v>
      </c>
      <c r="BA45" s="8">
        <v>4.4905888591386951</v>
      </c>
      <c r="BB45" s="8">
        <f t="shared" si="23"/>
        <v>4.4066228879513787</v>
      </c>
      <c r="BC45" s="8">
        <v>4.4151546305281952</v>
      </c>
      <c r="BD45" s="8">
        <f t="shared" si="24"/>
        <v>4.4967587338589814</v>
      </c>
      <c r="BE45" s="5"/>
      <c r="BF45" s="60">
        <f t="shared" si="25"/>
        <v>42.706063999999998</v>
      </c>
      <c r="BG45" s="62">
        <f t="shared" si="26"/>
        <v>38.434679999999993</v>
      </c>
      <c r="BH45" s="62">
        <f t="shared" si="27"/>
        <v>39.4507409</v>
      </c>
      <c r="BI45" s="62">
        <f t="shared" si="28"/>
        <v>44.228582699999997</v>
      </c>
      <c r="BJ45" s="62">
        <f t="shared" si="29"/>
        <v>37.934679999999993</v>
      </c>
      <c r="BK45" s="62">
        <f t="shared" si="30"/>
        <v>44.228582699999997</v>
      </c>
      <c r="BL45" s="62">
        <f t="shared" si="31"/>
        <v>42.279330700000003</v>
      </c>
      <c r="BM45" s="62">
        <f t="shared" si="32"/>
        <v>37.934679999999993</v>
      </c>
      <c r="BN45" s="63">
        <f t="shared" si="33"/>
        <v>38.787179999999992</v>
      </c>
      <c r="BO45" s="50"/>
      <c r="BP45" s="104"/>
      <c r="BX45" s="53">
        <f t="shared" si="35"/>
        <v>2018</v>
      </c>
      <c r="BY45" s="97">
        <f t="shared" si="36"/>
        <v>43101</v>
      </c>
      <c r="BZ45" s="56">
        <f t="shared" si="37"/>
        <v>4.5999923592177492</v>
      </c>
      <c r="CA45" s="56">
        <f t="shared" si="38"/>
        <v>4.4066228879513787</v>
      </c>
      <c r="CB45" s="56">
        <v>4.487272532608082</v>
      </c>
      <c r="CC45" s="56">
        <v>4.4119008751238695</v>
      </c>
      <c r="CD45" s="56">
        <v>4.487272532608082</v>
      </c>
      <c r="CE45" s="56">
        <f t="shared" si="39"/>
        <v>4.4372629231852931</v>
      </c>
      <c r="CF45" s="6"/>
      <c r="CG45" s="98">
        <v>-0.5</v>
      </c>
      <c r="CH45" s="99">
        <v>-0.5</v>
      </c>
      <c r="CI45" s="99">
        <v>-0.5</v>
      </c>
      <c r="CJ45" s="99">
        <v>-0.5</v>
      </c>
      <c r="CK45" s="99">
        <v>1.75</v>
      </c>
      <c r="CL45" s="99">
        <v>-1.5</v>
      </c>
      <c r="CM45" s="99">
        <v>-0.65449999999999875</v>
      </c>
      <c r="CN45" s="100">
        <v>-0.12480999999999653</v>
      </c>
      <c r="CO45" s="13"/>
      <c r="CP45" s="101">
        <v>1.07354051054384</v>
      </c>
      <c r="CQ45" s="102">
        <v>1.0320976692563819</v>
      </c>
      <c r="CR45" s="102">
        <v>1.0217536071032187</v>
      </c>
      <c r="CS45" s="102">
        <v>0.96892341842397345</v>
      </c>
      <c r="CT45" s="102">
        <v>1.070025920165889</v>
      </c>
      <c r="CU45" s="103">
        <v>1.0033483637662395</v>
      </c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</row>
    <row r="46" spans="1:143" ht="12.75" x14ac:dyDescent="0.2">
      <c r="A46" s="3">
        <f t="shared" si="0"/>
        <v>2018</v>
      </c>
      <c r="B46" s="43">
        <v>43132</v>
      </c>
      <c r="C46" s="43">
        <v>43159</v>
      </c>
      <c r="D46" s="44">
        <f t="shared" si="1"/>
        <v>43132</v>
      </c>
      <c r="E46" s="94">
        <v>44.365920000000003</v>
      </c>
      <c r="F46" s="46">
        <v>36.974980000000002</v>
      </c>
      <c r="G46" s="94">
        <v>39.399630000000002</v>
      </c>
      <c r="H46" s="46">
        <v>37.000399999999999</v>
      </c>
      <c r="I46" s="94">
        <v>40.954770000000003</v>
      </c>
      <c r="J46" s="46">
        <v>33.890250000000002</v>
      </c>
      <c r="K46" s="94">
        <v>46.377789999999997</v>
      </c>
      <c r="L46" s="46">
        <v>40.632309999999997</v>
      </c>
      <c r="M46" s="94">
        <v>46.075429999999997</v>
      </c>
      <c r="N46" s="46">
        <v>40.599969999999999</v>
      </c>
      <c r="O46" s="94">
        <f t="shared" si="2"/>
        <v>38.399630000000002</v>
      </c>
      <c r="P46" s="46">
        <f t="shared" si="3"/>
        <v>35.750399999999999</v>
      </c>
      <c r="Q46" s="94">
        <f t="shared" si="4"/>
        <v>39.399630000000002</v>
      </c>
      <c r="R46" s="46">
        <f t="shared" si="5"/>
        <v>36.500399999999999</v>
      </c>
      <c r="S46" s="94">
        <f t="shared" si="6"/>
        <v>41.899630000000002</v>
      </c>
      <c r="T46" s="46">
        <f t="shared" si="7"/>
        <v>39.250399999999999</v>
      </c>
      <c r="U46" s="94">
        <f t="shared" si="8"/>
        <v>43.692420000000006</v>
      </c>
      <c r="V46" s="95">
        <f t="shared" si="9"/>
        <v>37.171230000000001</v>
      </c>
      <c r="W46" s="96">
        <v>4.5762453673431729</v>
      </c>
      <c r="X46" s="96">
        <v>4.6098640429277067</v>
      </c>
      <c r="Y46" s="96">
        <v>4.4320363649621859</v>
      </c>
      <c r="Z46" s="96">
        <v>4.3778958083589554</v>
      </c>
      <c r="AA46" s="96">
        <v>4.2608658468969205</v>
      </c>
      <c r="AB46" s="96">
        <v>4.4923216037236608</v>
      </c>
      <c r="AC46" s="96">
        <v>4.4402192389707702</v>
      </c>
      <c r="AD46" s="96">
        <v>4.671753140780134</v>
      </c>
      <c r="AE46" s="96">
        <v>4.0790986028328691</v>
      </c>
      <c r="AF46" s="96">
        <f t="shared" si="10"/>
        <v>4.7004108771547468</v>
      </c>
      <c r="AG46" s="96">
        <f t="shared" si="11"/>
        <v>4.5186243370170525</v>
      </c>
      <c r="AH46" s="96">
        <f t="shared" si="12"/>
        <v>4.473372751918399</v>
      </c>
      <c r="AI46" s="96">
        <f t="shared" si="13"/>
        <v>5.0005982656956363</v>
      </c>
      <c r="AJ46" s="96">
        <f t="shared" si="14"/>
        <v>4.4551396647384989</v>
      </c>
      <c r="AK46" s="126"/>
      <c r="AL46" s="99"/>
      <c r="AM46" s="13"/>
      <c r="AN46" s="13"/>
      <c r="AO46" s="13"/>
      <c r="AP46" s="13"/>
      <c r="AQ46" s="13"/>
      <c r="AR46" s="8">
        <f t="shared" si="15"/>
        <v>4.5446765514491005</v>
      </c>
      <c r="AS46" s="8">
        <f t="shared" si="16"/>
        <v>4.7799991470476</v>
      </c>
      <c r="AT46" s="8">
        <f t="shared" si="17"/>
        <v>4.7169387325342553</v>
      </c>
      <c r="AU46" s="8">
        <f t="shared" si="18"/>
        <v>4.9611800140304512</v>
      </c>
      <c r="AV46" s="8">
        <f t="shared" si="19"/>
        <v>4.750698611265352</v>
      </c>
      <c r="AW46" s="8"/>
      <c r="AX46" s="8">
        <f t="shared" si="20"/>
        <v>4.4589834395186774</v>
      </c>
      <c r="AY46" s="8">
        <f t="shared" si="21"/>
        <v>4.5369497097623235</v>
      </c>
      <c r="AZ46" s="8">
        <f t="shared" si="22"/>
        <v>4.4954830706588202</v>
      </c>
      <c r="BA46" s="8">
        <v>4.45140756610403</v>
      </c>
      <c r="BB46" s="8">
        <f t="shared" si="23"/>
        <v>4.3878885817162834</v>
      </c>
      <c r="BC46" s="8">
        <v>4.3766175291145633</v>
      </c>
      <c r="BD46" s="8">
        <f t="shared" si="24"/>
        <v>4.4580853926257715</v>
      </c>
      <c r="BE46" s="5"/>
      <c r="BF46" s="60">
        <f t="shared" si="25"/>
        <v>41.187815799999996</v>
      </c>
      <c r="BG46" s="62">
        <f t="shared" si="26"/>
        <v>38.367961100000002</v>
      </c>
      <c r="BH46" s="62">
        <f t="shared" si="27"/>
        <v>37.917026399999997</v>
      </c>
      <c r="BI46" s="62">
        <f t="shared" si="28"/>
        <v>43.720982199999995</v>
      </c>
      <c r="BJ46" s="62">
        <f t="shared" si="29"/>
        <v>38.152961099999999</v>
      </c>
      <c r="BK46" s="62">
        <f t="shared" si="30"/>
        <v>43.907233599999998</v>
      </c>
      <c r="BL46" s="62">
        <f t="shared" si="31"/>
        <v>40.888308300000006</v>
      </c>
      <c r="BM46" s="62">
        <f t="shared" si="32"/>
        <v>37.260461100000001</v>
      </c>
      <c r="BN46" s="63">
        <f t="shared" si="33"/>
        <v>40.760461100000001</v>
      </c>
      <c r="BO46" s="50"/>
      <c r="BP46" s="104"/>
      <c r="BX46" s="53">
        <f t="shared" si="35"/>
        <v>2018</v>
      </c>
      <c r="BY46" s="97">
        <f t="shared" si="36"/>
        <v>43132</v>
      </c>
      <c r="BZ46" s="56">
        <f t="shared" si="37"/>
        <v>4.5933773484537364</v>
      </c>
      <c r="CA46" s="56">
        <f t="shared" si="38"/>
        <v>4.3878885817162834</v>
      </c>
      <c r="CB46" s="56">
        <v>4.4480912395734169</v>
      </c>
      <c r="CC46" s="56">
        <v>4.3733637033882147</v>
      </c>
      <c r="CD46" s="56">
        <v>4.4480912395734169</v>
      </c>
      <c r="CE46" s="56">
        <f t="shared" si="39"/>
        <v>4.4184997771930625</v>
      </c>
      <c r="CF46" s="1"/>
      <c r="CG46" s="98">
        <v>-1</v>
      </c>
      <c r="CH46" s="99">
        <v>-1.25</v>
      </c>
      <c r="CI46" s="99">
        <v>0</v>
      </c>
      <c r="CJ46" s="99">
        <v>-0.5</v>
      </c>
      <c r="CK46" s="99">
        <v>2.5</v>
      </c>
      <c r="CL46" s="99">
        <v>2.25</v>
      </c>
      <c r="CM46" s="99">
        <v>-0.6734999999999971</v>
      </c>
      <c r="CN46" s="100">
        <v>0.19624999999999915</v>
      </c>
      <c r="CO46" s="13"/>
      <c r="CP46" s="101">
        <v>1.0736689685898864</v>
      </c>
      <c r="CQ46" s="102">
        <v>1.0321452439296057</v>
      </c>
      <c r="CR46" s="102">
        <v>1.0218088661171754</v>
      </c>
      <c r="CS46" s="102">
        <v>0.97326798841612827</v>
      </c>
      <c r="CT46" s="102">
        <v>1.0703900901879821</v>
      </c>
      <c r="CU46" s="103">
        <v>1.0033602903290846</v>
      </c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</row>
    <row r="47" spans="1:143" ht="12.75" x14ac:dyDescent="0.2">
      <c r="A47" s="3">
        <f t="shared" si="0"/>
        <v>2018</v>
      </c>
      <c r="B47" s="43">
        <v>43160</v>
      </c>
      <c r="C47" s="43">
        <v>43190</v>
      </c>
      <c r="D47" s="44">
        <f t="shared" si="1"/>
        <v>43160</v>
      </c>
      <c r="E47" s="94">
        <v>38.787350000000004</v>
      </c>
      <c r="F47" s="46">
        <v>33.497169999999997</v>
      </c>
      <c r="G47" s="94">
        <v>39.944740000000003</v>
      </c>
      <c r="H47" s="46">
        <v>36.200620000000001</v>
      </c>
      <c r="I47" s="94">
        <v>35.621659999999999</v>
      </c>
      <c r="J47" s="46">
        <v>30.564250000000001</v>
      </c>
      <c r="K47" s="94">
        <v>42.75432</v>
      </c>
      <c r="L47" s="46">
        <v>38.073529999999998</v>
      </c>
      <c r="M47" s="94">
        <v>42.705509999999997</v>
      </c>
      <c r="N47" s="46">
        <v>38.169840000000001</v>
      </c>
      <c r="O47" s="94">
        <f t="shared" si="2"/>
        <v>38.944740000000003</v>
      </c>
      <c r="P47" s="46">
        <f t="shared" si="3"/>
        <v>34.700620000000001</v>
      </c>
      <c r="Q47" s="94">
        <f t="shared" si="4"/>
        <v>39.944740000000003</v>
      </c>
      <c r="R47" s="46">
        <f t="shared" si="5"/>
        <v>35.700620000000001</v>
      </c>
      <c r="S47" s="94">
        <f t="shared" si="6"/>
        <v>42.194740000000003</v>
      </c>
      <c r="T47" s="46">
        <f t="shared" si="7"/>
        <v>38.200620000000001</v>
      </c>
      <c r="U47" s="94">
        <f t="shared" si="8"/>
        <v>38.037850000000006</v>
      </c>
      <c r="V47" s="95">
        <f t="shared" si="9"/>
        <v>34.014479999999999</v>
      </c>
      <c r="W47" s="96">
        <v>4.4382346171665628</v>
      </c>
      <c r="X47" s="96">
        <v>4.5259277441245409</v>
      </c>
      <c r="Y47" s="96">
        <v>4.3173040784054075</v>
      </c>
      <c r="Z47" s="96">
        <v>4.343471008893335</v>
      </c>
      <c r="AA47" s="96">
        <v>4.2208295189200644</v>
      </c>
      <c r="AB47" s="96">
        <v>4.457158517558188</v>
      </c>
      <c r="AC47" s="96">
        <v>4.4055604098749628</v>
      </c>
      <c r="AD47" s="96">
        <v>4.5404780507673985</v>
      </c>
      <c r="AE47" s="96">
        <v>4.0557413424250246</v>
      </c>
      <c r="AF47" s="96">
        <f t="shared" si="10"/>
        <v>4.6657728445430893</v>
      </c>
      <c r="AG47" s="96">
        <f t="shared" si="11"/>
        <v>4.4839690998067132</v>
      </c>
      <c r="AH47" s="96">
        <f t="shared" si="12"/>
        <v>4.4391313710724853</v>
      </c>
      <c r="AI47" s="96">
        <f t="shared" si="13"/>
        <v>4.860523208500573</v>
      </c>
      <c r="AJ47" s="96">
        <f t="shared" si="14"/>
        <v>4.4205711781259449</v>
      </c>
      <c r="AK47" s="126"/>
      <c r="AL47" s="99"/>
      <c r="AM47" s="13"/>
      <c r="AN47" s="13"/>
      <c r="AO47" s="13"/>
      <c r="AP47" s="13"/>
      <c r="AQ47" s="13"/>
      <c r="AR47" s="8">
        <f t="shared" si="15"/>
        <v>4.5094505842819013</v>
      </c>
      <c r="AS47" s="8">
        <f t="shared" si="16"/>
        <v>4.6465759434570568</v>
      </c>
      <c r="AT47" s="8">
        <f t="shared" si="17"/>
        <v>4.680377707270285</v>
      </c>
      <c r="AU47" s="8">
        <f t="shared" si="18"/>
        <v>4.8227000939726175</v>
      </c>
      <c r="AV47" s="8">
        <f t="shared" si="19"/>
        <v>4.6647760822454654</v>
      </c>
      <c r="AW47" s="8"/>
      <c r="AX47" s="8">
        <f t="shared" si="20"/>
        <v>4.4239561710351403</v>
      </c>
      <c r="AY47" s="8">
        <f t="shared" si="21"/>
        <v>4.5017809334093988</v>
      </c>
      <c r="AZ47" s="8">
        <f t="shared" si="22"/>
        <v>4.4603078574868542</v>
      </c>
      <c r="BA47" s="8">
        <v>4.416160173977155</v>
      </c>
      <c r="BB47" s="8">
        <f t="shared" si="23"/>
        <v>4.3468635504867965</v>
      </c>
      <c r="BC47" s="8">
        <v>4.3419496501408483</v>
      </c>
      <c r="BD47" s="8">
        <f t="shared" si="24"/>
        <v>4.4235049813092262</v>
      </c>
      <c r="BE47" s="5"/>
      <c r="BF47" s="60">
        <f t="shared" si="25"/>
        <v>36.512572599999999</v>
      </c>
      <c r="BG47" s="62">
        <f t="shared" si="26"/>
        <v>38.334768400000002</v>
      </c>
      <c r="BH47" s="62">
        <f t="shared" si="27"/>
        <v>33.446973700000001</v>
      </c>
      <c r="BI47" s="62">
        <f t="shared" si="28"/>
        <v>40.755171899999993</v>
      </c>
      <c r="BJ47" s="62">
        <f t="shared" si="29"/>
        <v>38.119768399999998</v>
      </c>
      <c r="BK47" s="62">
        <f t="shared" si="30"/>
        <v>40.741580299999995</v>
      </c>
      <c r="BL47" s="62">
        <f t="shared" si="31"/>
        <v>36.307800900000004</v>
      </c>
      <c r="BM47" s="62">
        <f t="shared" si="32"/>
        <v>37.119768399999998</v>
      </c>
      <c r="BN47" s="63">
        <f t="shared" si="33"/>
        <v>40.4772684</v>
      </c>
      <c r="BO47" s="50"/>
      <c r="BP47" s="104"/>
      <c r="BX47" s="53">
        <f t="shared" si="35"/>
        <v>2018</v>
      </c>
      <c r="BY47" s="97">
        <f t="shared" si="36"/>
        <v>43160</v>
      </c>
      <c r="BZ47" s="56">
        <f t="shared" si="37"/>
        <v>4.4753278715972913</v>
      </c>
      <c r="CA47" s="56">
        <f t="shared" si="38"/>
        <v>4.3468635504867965</v>
      </c>
      <c r="CB47" s="56">
        <v>4.4128438474465419</v>
      </c>
      <c r="CC47" s="56">
        <v>4.3386957611529855</v>
      </c>
      <c r="CD47" s="56">
        <v>4.4128438474465419</v>
      </c>
      <c r="CE47" s="56">
        <f t="shared" si="39"/>
        <v>4.377411591666732</v>
      </c>
      <c r="CF47" s="1"/>
      <c r="CG47" s="98">
        <v>-1</v>
      </c>
      <c r="CH47" s="99">
        <v>-1.5</v>
      </c>
      <c r="CI47" s="99">
        <v>0</v>
      </c>
      <c r="CJ47" s="99">
        <v>-0.5</v>
      </c>
      <c r="CK47" s="99">
        <v>2.25</v>
      </c>
      <c r="CL47" s="99">
        <v>2</v>
      </c>
      <c r="CM47" s="99">
        <v>-0.74949999999999761</v>
      </c>
      <c r="CN47" s="100">
        <v>0.51731000000000193</v>
      </c>
      <c r="CO47" s="13"/>
      <c r="CP47" s="101">
        <v>1.0742037497176418</v>
      </c>
      <c r="CQ47" s="102">
        <v>1.0323469618251637</v>
      </c>
      <c r="CR47" s="102">
        <v>1.022023943980122</v>
      </c>
      <c r="CS47" s="102">
        <v>0.97176417438445895</v>
      </c>
      <c r="CT47" s="102">
        <v>1.0704871060171919</v>
      </c>
      <c r="CU47" s="103">
        <v>1.0034072324186807</v>
      </c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</row>
    <row r="48" spans="1:143" ht="12.75" x14ac:dyDescent="0.2">
      <c r="A48" s="3">
        <f t="shared" si="0"/>
        <v>2018</v>
      </c>
      <c r="B48" s="43">
        <v>43191</v>
      </c>
      <c r="C48" s="43">
        <v>43220</v>
      </c>
      <c r="D48" s="44">
        <f t="shared" si="1"/>
        <v>43191</v>
      </c>
      <c r="E48" s="94">
        <v>39.314590000000003</v>
      </c>
      <c r="F48" s="46">
        <v>33.629449999999999</v>
      </c>
      <c r="G48" s="94">
        <v>41.257840000000002</v>
      </c>
      <c r="H48" s="46">
        <v>36.306629999999998</v>
      </c>
      <c r="I48" s="94">
        <v>36.125709999999998</v>
      </c>
      <c r="J48" s="46">
        <v>30.690709999999999</v>
      </c>
      <c r="K48" s="94">
        <v>45.768700000000003</v>
      </c>
      <c r="L48" s="46">
        <v>39.338459999999998</v>
      </c>
      <c r="M48" s="94">
        <v>44.338650000000001</v>
      </c>
      <c r="N48" s="46">
        <v>38.925350000000002</v>
      </c>
      <c r="O48" s="94">
        <f t="shared" si="2"/>
        <v>40.007840000000002</v>
      </c>
      <c r="P48" s="46">
        <f t="shared" si="3"/>
        <v>35.306629999999998</v>
      </c>
      <c r="Q48" s="94">
        <f t="shared" si="4"/>
        <v>38.257840000000002</v>
      </c>
      <c r="R48" s="46">
        <f t="shared" si="5"/>
        <v>35.556629999999998</v>
      </c>
      <c r="S48" s="94">
        <f t="shared" si="6"/>
        <v>43.507840000000002</v>
      </c>
      <c r="T48" s="46">
        <f t="shared" si="7"/>
        <v>34.306629999999998</v>
      </c>
      <c r="U48" s="94">
        <f t="shared" si="8"/>
        <v>38.000590000000003</v>
      </c>
      <c r="V48" s="95">
        <f t="shared" si="9"/>
        <v>37.303570000000001</v>
      </c>
      <c r="W48" s="96">
        <v>4.3701274621912951</v>
      </c>
      <c r="X48" s="96">
        <v>4.4308222704376607</v>
      </c>
      <c r="Y48" s="96">
        <v>4.2090139871240186</v>
      </c>
      <c r="Z48" s="96">
        <v>4.2492462390492767</v>
      </c>
      <c r="AA48" s="96">
        <v>3.973699656644285</v>
      </c>
      <c r="AB48" s="96">
        <v>4.3543618185337047</v>
      </c>
      <c r="AC48" s="96">
        <v>4.303396056760894</v>
      </c>
      <c r="AD48" s="96">
        <v>4.4351833784704846</v>
      </c>
      <c r="AE48" s="96">
        <v>3.9511133529504945</v>
      </c>
      <c r="AF48" s="96">
        <f t="shared" si="10"/>
        <v>4.5815978092116048</v>
      </c>
      <c r="AG48" s="96">
        <f t="shared" si="11"/>
        <v>4.3930603591737283</v>
      </c>
      <c r="AH48" s="96">
        <f t="shared" si="12"/>
        <v>4.3497147621723276</v>
      </c>
      <c r="AI48" s="96">
        <f t="shared" si="13"/>
        <v>4.7295198444745701</v>
      </c>
      <c r="AJ48" s="96">
        <f t="shared" si="14"/>
        <v>4.3194927454176719</v>
      </c>
      <c r="AK48" s="126"/>
      <c r="AL48" s="99"/>
      <c r="AM48" s="13"/>
      <c r="AN48" s="13"/>
      <c r="AO48" s="13"/>
      <c r="AP48" s="13"/>
      <c r="AQ48" s="13"/>
      <c r="AR48" s="8">
        <f t="shared" si="15"/>
        <v>4.4056144697234405</v>
      </c>
      <c r="AS48" s="8">
        <f t="shared" si="16"/>
        <v>4.5395582868894033</v>
      </c>
      <c r="AT48" s="8">
        <f t="shared" si="17"/>
        <v>4.5726062218298704</v>
      </c>
      <c r="AU48" s="8">
        <f t="shared" si="18"/>
        <v>4.711626486628087</v>
      </c>
      <c r="AV48" s="8">
        <f t="shared" si="19"/>
        <v>4.5573513662677003</v>
      </c>
      <c r="AW48" s="8"/>
      <c r="AX48" s="8">
        <f t="shared" si="20"/>
        <v>4.328082371845011</v>
      </c>
      <c r="AY48" s="8">
        <f t="shared" si="21"/>
        <v>4.3981134010765031</v>
      </c>
      <c r="AZ48" s="8">
        <f t="shared" si="22"/>
        <v>4.3574757060498408</v>
      </c>
      <c r="BA48" s="8">
        <v>4.3184070898929043</v>
      </c>
      <c r="BB48" s="8">
        <f t="shared" si="23"/>
        <v>4.0936307784038171</v>
      </c>
      <c r="BC48" s="8">
        <v>4.2458037544064435</v>
      </c>
      <c r="BD48" s="8">
        <f t="shared" si="24"/>
        <v>4.3288542833242358</v>
      </c>
      <c r="BE48" s="5"/>
      <c r="BF48" s="60">
        <f t="shared" si="25"/>
        <v>36.869979799999996</v>
      </c>
      <c r="BG48" s="62">
        <f t="shared" si="26"/>
        <v>39.128819699999994</v>
      </c>
      <c r="BH48" s="62">
        <f t="shared" si="27"/>
        <v>33.788659999999993</v>
      </c>
      <c r="BI48" s="62">
        <f t="shared" si="28"/>
        <v>42.010930999999999</v>
      </c>
      <c r="BJ48" s="62">
        <f t="shared" si="29"/>
        <v>37.096319699999995</v>
      </c>
      <c r="BK48" s="62">
        <f t="shared" si="30"/>
        <v>43.0036968</v>
      </c>
      <c r="BL48" s="62">
        <f t="shared" si="31"/>
        <v>37.700871399999997</v>
      </c>
      <c r="BM48" s="62">
        <f t="shared" si="32"/>
        <v>37.986319699999996</v>
      </c>
      <c r="BN48" s="63">
        <f t="shared" si="33"/>
        <v>39.551319700000001</v>
      </c>
      <c r="BO48" s="50"/>
      <c r="BP48" s="104"/>
      <c r="BX48" s="53">
        <f t="shared" si="35"/>
        <v>2018</v>
      </c>
      <c r="BY48" s="97">
        <f t="shared" si="36"/>
        <v>43191</v>
      </c>
      <c r="BZ48" s="56">
        <f t="shared" si="37"/>
        <v>4.3639068495977149</v>
      </c>
      <c r="CA48" s="56">
        <f t="shared" si="38"/>
        <v>4.0936307784038171</v>
      </c>
      <c r="CB48" s="56">
        <v>4.3150907633622921</v>
      </c>
      <c r="CC48" s="56">
        <v>4.2425496899727477</v>
      </c>
      <c r="CD48" s="56">
        <v>4.3150907633622921</v>
      </c>
      <c r="CE48" s="56">
        <f t="shared" si="39"/>
        <v>4.1237889908089951</v>
      </c>
      <c r="CF48" s="1"/>
      <c r="CG48" s="98">
        <v>-1.25</v>
      </c>
      <c r="CH48" s="99">
        <v>-1</v>
      </c>
      <c r="CI48" s="99">
        <v>-3</v>
      </c>
      <c r="CJ48" s="99">
        <v>-0.75</v>
      </c>
      <c r="CK48" s="99">
        <v>2.25</v>
      </c>
      <c r="CL48" s="99">
        <v>-2</v>
      </c>
      <c r="CM48" s="99">
        <v>-1.3140000000000001</v>
      </c>
      <c r="CN48" s="100">
        <v>3.6741200000000021</v>
      </c>
      <c r="CO48" s="13"/>
      <c r="CP48" s="101">
        <v>1.0782142411772042</v>
      </c>
      <c r="CQ48" s="102">
        <v>1.0338446190298043</v>
      </c>
      <c r="CR48" s="102">
        <v>1.0236438458660682</v>
      </c>
      <c r="CS48" s="102">
        <v>0.93515400922808323</v>
      </c>
      <c r="CT48" s="102">
        <v>1.066363990141393</v>
      </c>
      <c r="CU48" s="103">
        <v>1.0037404618223529</v>
      </c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</row>
    <row r="49" spans="1:143" ht="12.75" x14ac:dyDescent="0.2">
      <c r="A49" s="3">
        <f t="shared" si="0"/>
        <v>2018</v>
      </c>
      <c r="B49" s="43">
        <v>43221</v>
      </c>
      <c r="C49" s="43">
        <v>43251</v>
      </c>
      <c r="D49" s="44">
        <f t="shared" si="1"/>
        <v>43221</v>
      </c>
      <c r="E49" s="94">
        <v>33.070489999999999</v>
      </c>
      <c r="F49" s="46">
        <v>28.764420000000001</v>
      </c>
      <c r="G49" s="94">
        <v>38.809199999999997</v>
      </c>
      <c r="H49" s="46">
        <v>34.846060000000001</v>
      </c>
      <c r="I49" s="94">
        <v>30.15635</v>
      </c>
      <c r="J49" s="46">
        <v>26.039739999999998</v>
      </c>
      <c r="K49" s="94">
        <v>39.381329999999998</v>
      </c>
      <c r="L49" s="46">
        <v>35.739780000000003</v>
      </c>
      <c r="M49" s="94">
        <v>41.055520000000001</v>
      </c>
      <c r="N49" s="46">
        <v>36.610860000000002</v>
      </c>
      <c r="O49" s="94">
        <f t="shared" si="2"/>
        <v>37.809199999999997</v>
      </c>
      <c r="P49" s="46">
        <f t="shared" si="3"/>
        <v>33.346060000000001</v>
      </c>
      <c r="Q49" s="94">
        <f t="shared" si="4"/>
        <v>37.809199999999997</v>
      </c>
      <c r="R49" s="46">
        <f t="shared" si="5"/>
        <v>33.846060000000001</v>
      </c>
      <c r="S49" s="94">
        <f t="shared" si="6"/>
        <v>41.559199999999997</v>
      </c>
      <c r="T49" s="46">
        <f t="shared" si="7"/>
        <v>32.846060000000001</v>
      </c>
      <c r="U49" s="94">
        <f t="shared" si="8"/>
        <v>34.667490000000001</v>
      </c>
      <c r="V49" s="95">
        <f t="shared" si="9"/>
        <v>33.371729999999999</v>
      </c>
      <c r="W49" s="96">
        <v>4.4024820728752996</v>
      </c>
      <c r="X49" s="96">
        <v>4.4838001792187452</v>
      </c>
      <c r="Y49" s="96">
        <v>4.2336148407881762</v>
      </c>
      <c r="Z49" s="96">
        <v>4.2612109021605624</v>
      </c>
      <c r="AA49" s="96">
        <v>3.9807616338244669</v>
      </c>
      <c r="AB49" s="96">
        <v>4.3719386146947468</v>
      </c>
      <c r="AC49" s="96">
        <v>4.2797155533460041</v>
      </c>
      <c r="AD49" s="96">
        <v>4.1977313954357367</v>
      </c>
      <c r="AE49" s="96">
        <v>3.9608394579086541</v>
      </c>
      <c r="AF49" s="96">
        <f t="shared" si="10"/>
        <v>4.5972106986478467</v>
      </c>
      <c r="AG49" s="96">
        <f t="shared" si="11"/>
        <v>4.4063973310760947</v>
      </c>
      <c r="AH49" s="96">
        <f t="shared" si="12"/>
        <v>4.3630355595872068</v>
      </c>
      <c r="AI49" s="96">
        <f t="shared" si="13"/>
        <v>4.4764440483280792</v>
      </c>
      <c r="AJ49" s="96">
        <f t="shared" si="14"/>
        <v>4.295699750671881</v>
      </c>
      <c r="AK49" s="126"/>
      <c r="AL49" s="99"/>
      <c r="AM49" s="13"/>
      <c r="AN49" s="13"/>
      <c r="AO49" s="13"/>
      <c r="AP49" s="13"/>
      <c r="AQ49" s="13"/>
      <c r="AR49" s="8">
        <f t="shared" si="15"/>
        <v>4.3815464715377619</v>
      </c>
      <c r="AS49" s="8">
        <f t="shared" si="16"/>
        <v>4.2982207698299995</v>
      </c>
      <c r="AT49" s="8">
        <f t="shared" si="17"/>
        <v>4.5476260506526502</v>
      </c>
      <c r="AU49" s="8">
        <f t="shared" si="18"/>
        <v>4.4611423191821844</v>
      </c>
      <c r="AV49" s="8">
        <f t="shared" si="19"/>
        <v>4.422133902800649</v>
      </c>
      <c r="AW49" s="8"/>
      <c r="AX49" s="8">
        <f t="shared" si="20"/>
        <v>4.3402564287348016</v>
      </c>
      <c r="AY49" s="8">
        <f t="shared" si="21"/>
        <v>4.3740844782810795</v>
      </c>
      <c r="AZ49" s="8">
        <f t="shared" si="22"/>
        <v>4.3750585640770163</v>
      </c>
      <c r="BA49" s="8">
        <v>4.3302311035911467</v>
      </c>
      <c r="BB49" s="8">
        <f t="shared" si="23"/>
        <v>4.1008671521923015</v>
      </c>
      <c r="BC49" s="8">
        <v>4.257433365879506</v>
      </c>
      <c r="BD49" s="8">
        <f t="shared" si="24"/>
        <v>4.3408730307991581</v>
      </c>
      <c r="BE49" s="5"/>
      <c r="BF49" s="60">
        <f t="shared" si="25"/>
        <v>31.218879899999997</v>
      </c>
      <c r="BG49" s="62">
        <f t="shared" si="26"/>
        <v>37.105049799999996</v>
      </c>
      <c r="BH49" s="62">
        <f t="shared" si="27"/>
        <v>28.386207699999996</v>
      </c>
      <c r="BI49" s="62">
        <f t="shared" si="28"/>
        <v>39.144316199999999</v>
      </c>
      <c r="BJ49" s="62">
        <f t="shared" si="29"/>
        <v>36.105049799999996</v>
      </c>
      <c r="BK49" s="62">
        <f t="shared" si="30"/>
        <v>37.8154635</v>
      </c>
      <c r="BL49" s="62">
        <f t="shared" si="31"/>
        <v>34.1103132</v>
      </c>
      <c r="BM49" s="62">
        <f t="shared" si="32"/>
        <v>35.8900498</v>
      </c>
      <c r="BN49" s="63">
        <f t="shared" si="33"/>
        <v>37.812549799999999</v>
      </c>
      <c r="BO49" s="50"/>
      <c r="BP49" s="104"/>
      <c r="BX49" s="53">
        <f t="shared" si="35"/>
        <v>2018</v>
      </c>
      <c r="BY49" s="97">
        <f t="shared" si="36"/>
        <v>43221</v>
      </c>
      <c r="BZ49" s="56">
        <f t="shared" si="37"/>
        <v>4.3892189739563499</v>
      </c>
      <c r="CA49" s="56">
        <f t="shared" si="38"/>
        <v>4.1008671521923015</v>
      </c>
      <c r="CB49" s="56">
        <v>4.3269147770605345</v>
      </c>
      <c r="CC49" s="56">
        <v>4.2541793226673796</v>
      </c>
      <c r="CD49" s="56">
        <v>4.3269147770605345</v>
      </c>
      <c r="CE49" s="56">
        <f t="shared" si="39"/>
        <v>4.1310365043354542</v>
      </c>
      <c r="CF49" s="1"/>
      <c r="CG49" s="98">
        <v>-1</v>
      </c>
      <c r="CH49" s="99">
        <v>-1.5</v>
      </c>
      <c r="CI49" s="99">
        <v>-1</v>
      </c>
      <c r="CJ49" s="99">
        <v>-1</v>
      </c>
      <c r="CK49" s="99">
        <v>2.75</v>
      </c>
      <c r="CL49" s="99">
        <v>-2</v>
      </c>
      <c r="CM49" s="99">
        <v>1.5970000000000013</v>
      </c>
      <c r="CN49" s="100">
        <v>4.6073099999999982</v>
      </c>
      <c r="CO49" s="13"/>
      <c r="CP49" s="101">
        <v>1.0788507783824832</v>
      </c>
      <c r="CQ49" s="102">
        <v>1.0340716365017086</v>
      </c>
      <c r="CR49" s="102">
        <v>1.023895709403873</v>
      </c>
      <c r="CS49" s="102">
        <v>0.93418554613340088</v>
      </c>
      <c r="CT49" s="102">
        <v>1.066396018858041</v>
      </c>
      <c r="CU49" s="103">
        <v>1.0037348737612668</v>
      </c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</row>
    <row r="50" spans="1:143" ht="12.75" x14ac:dyDescent="0.2">
      <c r="A50" s="3">
        <f t="shared" si="0"/>
        <v>2018</v>
      </c>
      <c r="B50" s="43">
        <v>43252</v>
      </c>
      <c r="C50" s="43">
        <v>43281</v>
      </c>
      <c r="D50" s="44">
        <f t="shared" si="1"/>
        <v>43252</v>
      </c>
      <c r="E50" s="94">
        <v>37.517249999999997</v>
      </c>
      <c r="F50" s="46">
        <v>30.657609999999998</v>
      </c>
      <c r="G50" s="94">
        <v>40.743180000000002</v>
      </c>
      <c r="H50" s="46">
        <v>35.75459</v>
      </c>
      <c r="I50" s="94">
        <v>34.407440000000001</v>
      </c>
      <c r="J50" s="46">
        <v>27.849630000000001</v>
      </c>
      <c r="K50" s="94">
        <v>42.761749999999999</v>
      </c>
      <c r="L50" s="46">
        <v>37.06962</v>
      </c>
      <c r="M50" s="94">
        <v>42.782299999999999</v>
      </c>
      <c r="N50" s="46">
        <v>37.28275</v>
      </c>
      <c r="O50" s="94">
        <f t="shared" si="2"/>
        <v>40.493180000000002</v>
      </c>
      <c r="P50" s="46">
        <f t="shared" si="3"/>
        <v>35.00459</v>
      </c>
      <c r="Q50" s="94">
        <f t="shared" si="4"/>
        <v>40.743180000000002</v>
      </c>
      <c r="R50" s="46">
        <f t="shared" si="5"/>
        <v>35.00459</v>
      </c>
      <c r="S50" s="94">
        <f t="shared" si="6"/>
        <v>43.743180000000002</v>
      </c>
      <c r="T50" s="46">
        <f t="shared" si="7"/>
        <v>33.75459</v>
      </c>
      <c r="U50" s="94">
        <f t="shared" si="8"/>
        <v>39.956749999999992</v>
      </c>
      <c r="V50" s="95">
        <f t="shared" si="9"/>
        <v>34.739919999999998</v>
      </c>
      <c r="W50" s="96">
        <v>4.4340063918157915</v>
      </c>
      <c r="X50" s="96">
        <v>4.503982888323204</v>
      </c>
      <c r="Y50" s="96">
        <v>4.2761627790669463</v>
      </c>
      <c r="Z50" s="96">
        <v>4.2599824270164994</v>
      </c>
      <c r="AA50" s="96">
        <v>3.981587194887735</v>
      </c>
      <c r="AB50" s="96">
        <v>4.3934036671588403</v>
      </c>
      <c r="AC50" s="96">
        <v>4.2960722974324552</v>
      </c>
      <c r="AD50" s="96">
        <v>4.1848494113967112</v>
      </c>
      <c r="AE50" s="96">
        <v>3.9780892171673803</v>
      </c>
      <c r="AF50" s="96">
        <f t="shared" si="10"/>
        <v>4.594592081017419</v>
      </c>
      <c r="AG50" s="96">
        <f t="shared" si="11"/>
        <v>4.4046408726341761</v>
      </c>
      <c r="AH50" s="96">
        <f t="shared" si="12"/>
        <v>4.3612754614756586</v>
      </c>
      <c r="AI50" s="96">
        <f t="shared" si="13"/>
        <v>4.4628151530793616</v>
      </c>
      <c r="AJ50" s="96">
        <f t="shared" si="14"/>
        <v>4.3119879990950025</v>
      </c>
      <c r="AK50" s="126"/>
      <c r="AL50" s="99"/>
      <c r="AM50" s="13"/>
      <c r="AN50" s="13"/>
      <c r="AO50" s="13"/>
      <c r="AP50" s="13"/>
      <c r="AQ50" s="13"/>
      <c r="AR50" s="8">
        <f t="shared" si="15"/>
        <v>4.3981708684139189</v>
      </c>
      <c r="AS50" s="8">
        <f t="shared" si="16"/>
        <v>4.2851279920690217</v>
      </c>
      <c r="AT50" s="8">
        <f t="shared" si="17"/>
        <v>4.5648805093110179</v>
      </c>
      <c r="AU50" s="8">
        <f t="shared" si="18"/>
        <v>4.4475533273960233</v>
      </c>
      <c r="AV50" s="8">
        <f t="shared" si="19"/>
        <v>4.4239331742974954</v>
      </c>
      <c r="AW50" s="8"/>
      <c r="AX50" s="8">
        <f t="shared" si="20"/>
        <v>4.3390064540257427</v>
      </c>
      <c r="AY50" s="8">
        <f t="shared" si="21"/>
        <v>4.3906818847614959</v>
      </c>
      <c r="AZ50" s="8">
        <f t="shared" si="22"/>
        <v>4.3965310193848017</v>
      </c>
      <c r="BA50" s="8">
        <v>4.3291387848575917</v>
      </c>
      <c r="BB50" s="8">
        <f t="shared" si="23"/>
        <v>4.1017131006124963</v>
      </c>
      <c r="BC50" s="8">
        <v>4.2563590062922971</v>
      </c>
      <c r="BD50" s="8">
        <f t="shared" si="24"/>
        <v>4.3396390025278748</v>
      </c>
      <c r="BE50" s="5"/>
      <c r="BF50" s="60">
        <f t="shared" si="25"/>
        <v>34.567604799999998</v>
      </c>
      <c r="BG50" s="62">
        <f t="shared" si="26"/>
        <v>38.598086299999999</v>
      </c>
      <c r="BH50" s="62">
        <f t="shared" si="27"/>
        <v>31.587581700000001</v>
      </c>
      <c r="BI50" s="62">
        <f t="shared" si="28"/>
        <v>40.417493499999992</v>
      </c>
      <c r="BJ50" s="62">
        <f t="shared" si="29"/>
        <v>38.275586300000001</v>
      </c>
      <c r="BK50" s="62">
        <f t="shared" si="30"/>
        <v>40.314134099999997</v>
      </c>
      <c r="BL50" s="62">
        <f t="shared" si="31"/>
        <v>37.713513099999993</v>
      </c>
      <c r="BM50" s="62">
        <f t="shared" si="32"/>
        <v>38.133086300000002</v>
      </c>
      <c r="BN50" s="63">
        <f t="shared" si="33"/>
        <v>39.4480863</v>
      </c>
      <c r="BO50" s="50"/>
      <c r="BP50" s="104"/>
      <c r="BX50" s="53">
        <f t="shared" si="35"/>
        <v>2018</v>
      </c>
      <c r="BY50" s="97">
        <f t="shared" si="36"/>
        <v>43252</v>
      </c>
      <c r="BZ50" s="56">
        <f t="shared" si="37"/>
        <v>4.4329970769286415</v>
      </c>
      <c r="CA50" s="56">
        <f t="shared" si="38"/>
        <v>4.1017131006124963</v>
      </c>
      <c r="CB50" s="56">
        <v>4.3258224583269795</v>
      </c>
      <c r="CC50" s="56">
        <v>4.2531049611196936</v>
      </c>
      <c r="CD50" s="56">
        <v>4.3258224583269795</v>
      </c>
      <c r="CE50" s="56">
        <f t="shared" si="39"/>
        <v>4.1318837550161476</v>
      </c>
      <c r="CF50" s="1"/>
      <c r="CG50" s="98">
        <v>-0.25</v>
      </c>
      <c r="CH50" s="99">
        <v>-0.75</v>
      </c>
      <c r="CI50" s="99">
        <v>0</v>
      </c>
      <c r="CJ50" s="99">
        <v>-0.75</v>
      </c>
      <c r="CK50" s="99">
        <v>3</v>
      </c>
      <c r="CL50" s="99">
        <v>-2</v>
      </c>
      <c r="CM50" s="99">
        <v>2.4394999999999953</v>
      </c>
      <c r="CN50" s="100">
        <v>4.0823099999999997</v>
      </c>
      <c r="CO50" s="13"/>
      <c r="CP50" s="101">
        <v>1.0785471911524445</v>
      </c>
      <c r="CQ50" s="102">
        <v>1.0339575216790247</v>
      </c>
      <c r="CR50" s="102">
        <v>1.0237778057056681</v>
      </c>
      <c r="CS50" s="102">
        <v>0.93464873696116635</v>
      </c>
      <c r="CT50" s="102">
        <v>1.0664219221187885</v>
      </c>
      <c r="CU50" s="103">
        <v>1.0037047099212133</v>
      </c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</row>
    <row r="51" spans="1:143" ht="12.75" x14ac:dyDescent="0.2">
      <c r="A51" s="3">
        <f t="shared" si="0"/>
        <v>2018</v>
      </c>
      <c r="B51" s="43">
        <v>43282</v>
      </c>
      <c r="C51" s="43">
        <v>43312</v>
      </c>
      <c r="D51" s="44">
        <f t="shared" si="1"/>
        <v>43282</v>
      </c>
      <c r="E51" s="94">
        <v>50.275080000000003</v>
      </c>
      <c r="F51" s="46">
        <v>36.05312</v>
      </c>
      <c r="G51" s="94">
        <v>52.529269999999997</v>
      </c>
      <c r="H51" s="46">
        <v>39.737279999999998</v>
      </c>
      <c r="I51" s="94">
        <v>46.603929999999998</v>
      </c>
      <c r="J51" s="46">
        <v>33.007739999999998</v>
      </c>
      <c r="K51" s="94">
        <v>55.059609999999999</v>
      </c>
      <c r="L51" s="46">
        <v>40.77825</v>
      </c>
      <c r="M51" s="94">
        <v>55.053190000000001</v>
      </c>
      <c r="N51" s="46">
        <v>41.476430000000001</v>
      </c>
      <c r="O51" s="94">
        <f t="shared" si="2"/>
        <v>57.029269999999997</v>
      </c>
      <c r="P51" s="46">
        <f t="shared" si="3"/>
        <v>38.737279999999998</v>
      </c>
      <c r="Q51" s="94">
        <f t="shared" si="4"/>
        <v>57.529269999999997</v>
      </c>
      <c r="R51" s="46">
        <f t="shared" si="5"/>
        <v>39.737279999999998</v>
      </c>
      <c r="S51" s="94">
        <f t="shared" si="6"/>
        <v>56.779269999999997</v>
      </c>
      <c r="T51" s="46">
        <f t="shared" si="7"/>
        <v>42.237279999999998</v>
      </c>
      <c r="U51" s="94">
        <f t="shared" si="8"/>
        <v>50.304580000000009</v>
      </c>
      <c r="V51" s="95">
        <f t="shared" si="9"/>
        <v>40.249870000000001</v>
      </c>
      <c r="W51" s="96">
        <v>4.4794699152093775</v>
      </c>
      <c r="X51" s="96">
        <v>4.7114662028906702</v>
      </c>
      <c r="Y51" s="96">
        <v>4.3314664549601893</v>
      </c>
      <c r="Z51" s="96">
        <v>4.3114211922020056</v>
      </c>
      <c r="AA51" s="96">
        <v>4.0334718963992477</v>
      </c>
      <c r="AB51" s="96">
        <v>4.4605884321999056</v>
      </c>
      <c r="AC51" s="96">
        <v>4.3305216523848449</v>
      </c>
      <c r="AD51" s="96">
        <v>4.2195736945169964</v>
      </c>
      <c r="AE51" s="96">
        <v>4.0076327447483555</v>
      </c>
      <c r="AF51" s="96">
        <f t="shared" si="10"/>
        <v>4.6476329365480327</v>
      </c>
      <c r="AG51" s="96">
        <f t="shared" si="11"/>
        <v>4.4569169581972181</v>
      </c>
      <c r="AH51" s="96">
        <f t="shared" si="12"/>
        <v>4.41297958874532</v>
      </c>
      <c r="AI51" s="96">
        <f t="shared" si="13"/>
        <v>4.4989871288021579</v>
      </c>
      <c r="AJ51" s="96">
        <f t="shared" si="14"/>
        <v>4.3462392832369972</v>
      </c>
      <c r="AK51" s="126"/>
      <c r="AL51" s="99"/>
      <c r="AM51" s="13"/>
      <c r="AN51" s="13"/>
      <c r="AO51" s="13"/>
      <c r="AP51" s="13"/>
      <c r="AQ51" s="13"/>
      <c r="AR51" s="8">
        <f t="shared" si="15"/>
        <v>4.4331839337176993</v>
      </c>
      <c r="AS51" s="8">
        <f t="shared" si="16"/>
        <v>4.3204204843144591</v>
      </c>
      <c r="AT51" s="8">
        <f t="shared" si="17"/>
        <v>4.6012205637675638</v>
      </c>
      <c r="AU51" s="8">
        <f t="shared" si="18"/>
        <v>4.4841833990272546</v>
      </c>
      <c r="AV51" s="8">
        <f t="shared" si="19"/>
        <v>4.4597520952067438</v>
      </c>
      <c r="AW51" s="8"/>
      <c r="AX51" s="8">
        <f t="shared" si="20"/>
        <v>4.3913454499409914</v>
      </c>
      <c r="AY51" s="8">
        <f t="shared" si="21"/>
        <v>4.425638104905981</v>
      </c>
      <c r="AZ51" s="8">
        <f t="shared" si="22"/>
        <v>4.4637389550337616</v>
      </c>
      <c r="BA51" s="8">
        <v>4.3816623236125043</v>
      </c>
      <c r="BB51" s="8">
        <f t="shared" si="23"/>
        <v>4.1548791027761531</v>
      </c>
      <c r="BC51" s="8">
        <v>4.3080189894840233</v>
      </c>
      <c r="BD51" s="8">
        <f t="shared" si="24"/>
        <v>4.3913102885002564</v>
      </c>
      <c r="BE51" s="5"/>
      <c r="BF51" s="60">
        <f t="shared" si="25"/>
        <v>44.159637199999999</v>
      </c>
      <c r="BG51" s="62">
        <f t="shared" si="26"/>
        <v>47.02871429999999</v>
      </c>
      <c r="BH51" s="62">
        <f t="shared" si="27"/>
        <v>40.757568299999996</v>
      </c>
      <c r="BI51" s="62">
        <f t="shared" si="28"/>
        <v>49.215183199999998</v>
      </c>
      <c r="BJ51" s="62">
        <f t="shared" si="29"/>
        <v>49.878714299999999</v>
      </c>
      <c r="BK51" s="62">
        <f t="shared" si="30"/>
        <v>48.918625199999994</v>
      </c>
      <c r="BL51" s="62">
        <f t="shared" si="31"/>
        <v>45.981054700000001</v>
      </c>
      <c r="BM51" s="62">
        <f t="shared" si="32"/>
        <v>49.163714299999995</v>
      </c>
      <c r="BN51" s="63">
        <f t="shared" si="33"/>
        <v>50.526214299999992</v>
      </c>
      <c r="BO51" s="50"/>
      <c r="BP51" s="104"/>
      <c r="BX51" s="53">
        <f t="shared" si="35"/>
        <v>2018</v>
      </c>
      <c r="BY51" s="97">
        <f t="shared" si="36"/>
        <v>43282</v>
      </c>
      <c r="BZ51" s="56">
        <f t="shared" si="37"/>
        <v>4.4898997170081172</v>
      </c>
      <c r="CA51" s="56">
        <f t="shared" si="38"/>
        <v>4.1548791027761531</v>
      </c>
      <c r="CB51" s="56">
        <v>4.3783459970818921</v>
      </c>
      <c r="CC51" s="56">
        <v>4.3047650385799132</v>
      </c>
      <c r="CD51" s="56">
        <v>4.3783459970818921</v>
      </c>
      <c r="CE51" s="56">
        <f t="shared" si="39"/>
        <v>4.185131601394958</v>
      </c>
      <c r="CF51" s="1"/>
      <c r="CG51" s="98">
        <v>4.5</v>
      </c>
      <c r="CH51" s="99">
        <v>-1</v>
      </c>
      <c r="CI51" s="99">
        <v>5</v>
      </c>
      <c r="CJ51" s="99">
        <v>0</v>
      </c>
      <c r="CK51" s="99">
        <v>4.25</v>
      </c>
      <c r="CL51" s="99">
        <v>2.5</v>
      </c>
      <c r="CM51" s="99">
        <v>2.9500000000005855E-2</v>
      </c>
      <c r="CN51" s="100">
        <v>4.196749999999998</v>
      </c>
      <c r="CO51" s="13"/>
      <c r="CP51" s="101">
        <v>1.0779816513761467</v>
      </c>
      <c r="CQ51" s="102">
        <v>1.0337465906273244</v>
      </c>
      <c r="CR51" s="102">
        <v>1.0235556657575005</v>
      </c>
      <c r="CS51" s="102">
        <v>0.93553186213736672</v>
      </c>
      <c r="CT51" s="102">
        <v>1.0662184036857176</v>
      </c>
      <c r="CU51" s="103">
        <v>1.0036295005807203</v>
      </c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</row>
    <row r="52" spans="1:143" ht="12.75" x14ac:dyDescent="0.2">
      <c r="A52" s="3">
        <f t="shared" si="0"/>
        <v>2018</v>
      </c>
      <c r="B52" s="43">
        <v>43313</v>
      </c>
      <c r="C52" s="43">
        <v>43343</v>
      </c>
      <c r="D52" s="44">
        <f t="shared" si="1"/>
        <v>43313</v>
      </c>
      <c r="E52" s="94">
        <v>54.197029999999998</v>
      </c>
      <c r="F52" s="46">
        <v>37.346350000000001</v>
      </c>
      <c r="G52" s="94">
        <v>53.329059999999998</v>
      </c>
      <c r="H52" s="46">
        <v>40.486899999999999</v>
      </c>
      <c r="I52" s="94">
        <v>50.360460000000003</v>
      </c>
      <c r="J52" s="46">
        <v>34.244070000000001</v>
      </c>
      <c r="K52" s="94">
        <v>56.034559999999999</v>
      </c>
      <c r="L52" s="46">
        <v>41.25121</v>
      </c>
      <c r="M52" s="94">
        <v>56.079210000000003</v>
      </c>
      <c r="N52" s="46">
        <v>42.313519999999997</v>
      </c>
      <c r="O52" s="94">
        <f t="shared" si="2"/>
        <v>56.829059999999998</v>
      </c>
      <c r="P52" s="46">
        <f t="shared" si="3"/>
        <v>39.486899999999999</v>
      </c>
      <c r="Q52" s="94">
        <f t="shared" si="4"/>
        <v>57.579059999999998</v>
      </c>
      <c r="R52" s="46">
        <f t="shared" si="5"/>
        <v>40.486899999999999</v>
      </c>
      <c r="S52" s="94">
        <f t="shared" si="6"/>
        <v>57.079059999999998</v>
      </c>
      <c r="T52" s="46">
        <f t="shared" si="7"/>
        <v>42.986899999999999</v>
      </c>
      <c r="U52" s="94">
        <f t="shared" si="8"/>
        <v>52.806280000000001</v>
      </c>
      <c r="V52" s="95">
        <f t="shared" si="9"/>
        <v>37.617100000000001</v>
      </c>
      <c r="W52" s="96">
        <v>4.5190314986305413</v>
      </c>
      <c r="X52" s="96">
        <v>4.8193092780517546</v>
      </c>
      <c r="Y52" s="96">
        <v>4.3767834466727198</v>
      </c>
      <c r="Z52" s="96">
        <v>4.3388331001991105</v>
      </c>
      <c r="AA52" s="96">
        <v>4.0600153527814706</v>
      </c>
      <c r="AB52" s="96">
        <v>4.5235378882185202</v>
      </c>
      <c r="AC52" s="96">
        <v>4.3848162011237797</v>
      </c>
      <c r="AD52" s="96">
        <v>4.2785317221567558</v>
      </c>
      <c r="AE52" s="96">
        <v>4.0339989217828345</v>
      </c>
      <c r="AF52" s="96">
        <f t="shared" si="10"/>
        <v>4.6765242873599364</v>
      </c>
      <c r="AG52" s="96">
        <f t="shared" si="11"/>
        <v>4.4849979424030488</v>
      </c>
      <c r="AH52" s="96">
        <f t="shared" si="12"/>
        <v>4.4408160531968699</v>
      </c>
      <c r="AI52" s="96">
        <f t="shared" si="13"/>
        <v>4.5618506947251047</v>
      </c>
      <c r="AJ52" s="96">
        <f t="shared" si="14"/>
        <v>4.4006245564131268</v>
      </c>
      <c r="AK52" s="126"/>
      <c r="AL52" s="99"/>
      <c r="AM52" s="13"/>
      <c r="AN52" s="13"/>
      <c r="AO52" s="13"/>
      <c r="AP52" s="13"/>
      <c r="AQ52" s="13"/>
      <c r="AR52" s="8">
        <f t="shared" si="15"/>
        <v>4.4883669286754539</v>
      </c>
      <c r="AS52" s="8">
        <f t="shared" si="16"/>
        <v>4.3803432687841806</v>
      </c>
      <c r="AT52" s="8">
        <f t="shared" si="17"/>
        <v>4.6584949847427426</v>
      </c>
      <c r="AU52" s="8">
        <f t="shared" si="18"/>
        <v>4.5463772467216597</v>
      </c>
      <c r="AV52" s="8">
        <f t="shared" si="19"/>
        <v>4.5183956072310085</v>
      </c>
      <c r="AW52" s="8"/>
      <c r="AX52" s="8">
        <f t="shared" si="20"/>
        <v>4.4192370942196897</v>
      </c>
      <c r="AY52" s="8">
        <f t="shared" si="21"/>
        <v>4.4807315079896286</v>
      </c>
      <c r="AZ52" s="8">
        <f t="shared" si="22"/>
        <v>4.5267101209915523</v>
      </c>
      <c r="BA52" s="8">
        <v>4.4095654909867177</v>
      </c>
      <c r="BB52" s="8">
        <f t="shared" si="23"/>
        <v>4.1820780538799784</v>
      </c>
      <c r="BC52" s="8">
        <v>4.3354633923502135</v>
      </c>
      <c r="BD52" s="8">
        <f t="shared" si="24"/>
        <v>4.4188461076836871</v>
      </c>
      <c r="BE52" s="5"/>
      <c r="BF52" s="60">
        <f t="shared" si="25"/>
        <v>46.951237599999999</v>
      </c>
      <c r="BG52" s="62">
        <f t="shared" si="26"/>
        <v>47.806931199999994</v>
      </c>
      <c r="BH52" s="62">
        <f t="shared" si="27"/>
        <v>43.4304123</v>
      </c>
      <c r="BI52" s="62">
        <f t="shared" si="28"/>
        <v>50.159963300000001</v>
      </c>
      <c r="BJ52" s="62">
        <f t="shared" si="29"/>
        <v>50.229431199999993</v>
      </c>
      <c r="BK52" s="62">
        <f t="shared" si="30"/>
        <v>49.677719499999995</v>
      </c>
      <c r="BL52" s="62">
        <f t="shared" si="31"/>
        <v>46.2749326</v>
      </c>
      <c r="BM52" s="62">
        <f t="shared" si="32"/>
        <v>49.371931199999992</v>
      </c>
      <c r="BN52" s="63">
        <f t="shared" si="33"/>
        <v>51.019431199999993</v>
      </c>
      <c r="BO52" s="50"/>
      <c r="BP52" s="104"/>
      <c r="BX52" s="53">
        <f t="shared" si="35"/>
        <v>2018</v>
      </c>
      <c r="BY52" s="97">
        <f t="shared" si="36"/>
        <v>43313</v>
      </c>
      <c r="BZ52" s="56">
        <f t="shared" si="37"/>
        <v>4.5365269335041871</v>
      </c>
      <c r="CA52" s="56">
        <f t="shared" si="38"/>
        <v>4.1820780538799784</v>
      </c>
      <c r="CB52" s="56">
        <v>4.4062491644561046</v>
      </c>
      <c r="CC52" s="56">
        <v>4.3322094915263083</v>
      </c>
      <c r="CD52" s="56">
        <v>4.4062491644561046</v>
      </c>
      <c r="CE52" s="56">
        <f t="shared" si="39"/>
        <v>4.2123724228052852</v>
      </c>
      <c r="CF52" s="1"/>
      <c r="CG52" s="98">
        <v>3.5</v>
      </c>
      <c r="CH52" s="99">
        <v>-1</v>
      </c>
      <c r="CI52" s="99">
        <v>4.25</v>
      </c>
      <c r="CJ52" s="99">
        <v>0</v>
      </c>
      <c r="CK52" s="99">
        <v>3.75</v>
      </c>
      <c r="CL52" s="99">
        <v>2.5</v>
      </c>
      <c r="CM52" s="99">
        <v>-1.390749999999997</v>
      </c>
      <c r="CN52" s="100">
        <v>0.2707499999999996</v>
      </c>
      <c r="CO52" s="13"/>
      <c r="CP52" s="101">
        <v>1.0778299555116164</v>
      </c>
      <c r="CQ52" s="102">
        <v>1.0336875926841322</v>
      </c>
      <c r="CR52" s="102">
        <v>1.0235046959960454</v>
      </c>
      <c r="CS52" s="102">
        <v>0.93573900148294609</v>
      </c>
      <c r="CT52" s="102">
        <v>1.0662187383351995</v>
      </c>
      <c r="CU52" s="103">
        <v>1.0036052492428977</v>
      </c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</row>
    <row r="53" spans="1:143" ht="12.75" x14ac:dyDescent="0.2">
      <c r="A53" s="3">
        <f t="shared" si="0"/>
        <v>2018</v>
      </c>
      <c r="B53" s="43">
        <v>43344</v>
      </c>
      <c r="C53" s="43">
        <v>43373</v>
      </c>
      <c r="D53" s="44">
        <f t="shared" si="1"/>
        <v>43344</v>
      </c>
      <c r="E53" s="94">
        <v>47.371429999999997</v>
      </c>
      <c r="F53" s="46">
        <v>37.030769999999997</v>
      </c>
      <c r="G53" s="94">
        <v>47.340789999999998</v>
      </c>
      <c r="H53" s="46">
        <v>39.468269999999997</v>
      </c>
      <c r="I53" s="94">
        <v>43.87811</v>
      </c>
      <c r="J53" s="46">
        <v>33.997889999999998</v>
      </c>
      <c r="K53" s="94">
        <v>51.017449999999997</v>
      </c>
      <c r="L53" s="46">
        <v>41.071309999999997</v>
      </c>
      <c r="M53" s="94">
        <v>50.938769999999998</v>
      </c>
      <c r="N53" s="46">
        <v>41.443530000000003</v>
      </c>
      <c r="O53" s="94">
        <f t="shared" si="2"/>
        <v>49.340789999999998</v>
      </c>
      <c r="P53" s="46">
        <f t="shared" si="3"/>
        <v>36.968269999999997</v>
      </c>
      <c r="Q53" s="94">
        <f t="shared" si="4"/>
        <v>48.340789999999998</v>
      </c>
      <c r="R53" s="46">
        <f t="shared" si="5"/>
        <v>36.468269999999997</v>
      </c>
      <c r="S53" s="94">
        <f t="shared" si="6"/>
        <v>50.590789999999998</v>
      </c>
      <c r="T53" s="46">
        <f t="shared" si="7"/>
        <v>41.718269999999997</v>
      </c>
      <c r="U53" s="94">
        <f t="shared" si="8"/>
        <v>45.230179999999997</v>
      </c>
      <c r="V53" s="95">
        <f t="shared" si="9"/>
        <v>36.583269999999999</v>
      </c>
      <c r="W53" s="96">
        <v>4.5184234260884582</v>
      </c>
      <c r="X53" s="96">
        <v>4.8136162275294998</v>
      </c>
      <c r="Y53" s="96">
        <v>4.3668218900186311</v>
      </c>
      <c r="Z53" s="96">
        <v>4.3556068699765556</v>
      </c>
      <c r="AA53" s="96">
        <v>4.0753649035836066</v>
      </c>
      <c r="AB53" s="96">
        <v>4.5445324679991739</v>
      </c>
      <c r="AC53" s="96">
        <v>4.3993493186898611</v>
      </c>
      <c r="AD53" s="96">
        <v>4.2937284250832937</v>
      </c>
      <c r="AE53" s="96">
        <v>4.0492718991309635</v>
      </c>
      <c r="AF53" s="96">
        <f t="shared" si="10"/>
        <v>4.6948074346837112</v>
      </c>
      <c r="AG53" s="96">
        <f t="shared" si="11"/>
        <v>4.5025183315894735</v>
      </c>
      <c r="AH53" s="96">
        <f t="shared" si="12"/>
        <v>4.4580029730816708</v>
      </c>
      <c r="AI53" s="96">
        <f t="shared" si="13"/>
        <v>4.5778924810607879</v>
      </c>
      <c r="AJ53" s="96">
        <f t="shared" si="14"/>
        <v>4.4152287709555074</v>
      </c>
      <c r="AK53" s="126"/>
      <c r="AL53" s="99"/>
      <c r="AM53" s="13"/>
      <c r="AN53" s="13"/>
      <c r="AO53" s="13"/>
      <c r="AP53" s="13"/>
      <c r="AQ53" s="13"/>
      <c r="AR53" s="8">
        <f t="shared" si="15"/>
        <v>4.5031378582069932</v>
      </c>
      <c r="AS53" s="8">
        <f t="shared" si="16"/>
        <v>4.395788642223085</v>
      </c>
      <c r="AT53" s="8">
        <f t="shared" si="17"/>
        <v>4.6738257299629273</v>
      </c>
      <c r="AU53" s="8">
        <f t="shared" si="18"/>
        <v>4.5624079971572939</v>
      </c>
      <c r="AV53" s="8">
        <f t="shared" si="19"/>
        <v>4.5337900568875753</v>
      </c>
      <c r="AW53" s="8"/>
      <c r="AX53" s="8">
        <f t="shared" si="20"/>
        <v>4.4363044220355681</v>
      </c>
      <c r="AY53" s="8">
        <f t="shared" si="21"/>
        <v>4.4954784563063015</v>
      </c>
      <c r="AZ53" s="8">
        <f t="shared" si="22"/>
        <v>4.547711941359796</v>
      </c>
      <c r="BA53" s="8">
        <v>4.4265697914679958</v>
      </c>
      <c r="BB53" s="8">
        <f t="shared" si="23"/>
        <v>4.1978066641906002</v>
      </c>
      <c r="BC53" s="8">
        <v>4.3521881199270993</v>
      </c>
      <c r="BD53" s="8">
        <f t="shared" si="24"/>
        <v>4.4356957006293873</v>
      </c>
      <c r="BE53" s="5"/>
      <c r="BF53" s="60">
        <f t="shared" si="25"/>
        <v>42.924946199999994</v>
      </c>
      <c r="BG53" s="62">
        <f t="shared" si="26"/>
        <v>43.955606399999994</v>
      </c>
      <c r="BH53" s="62">
        <f t="shared" si="27"/>
        <v>39.629615399999999</v>
      </c>
      <c r="BI53" s="62">
        <f t="shared" si="28"/>
        <v>46.855816799999999</v>
      </c>
      <c r="BJ53" s="62">
        <f t="shared" si="29"/>
        <v>43.235606399999995</v>
      </c>
      <c r="BK53" s="62">
        <f t="shared" si="30"/>
        <v>46.740609799999994</v>
      </c>
      <c r="BL53" s="62">
        <f t="shared" si="31"/>
        <v>41.512008699999996</v>
      </c>
      <c r="BM53" s="62">
        <f t="shared" si="32"/>
        <v>44.020606399999991</v>
      </c>
      <c r="BN53" s="63">
        <f t="shared" si="33"/>
        <v>46.775606399999994</v>
      </c>
      <c r="BO53" s="50"/>
      <c r="BP53" s="104"/>
      <c r="BX53" s="53">
        <f t="shared" si="35"/>
        <v>2018</v>
      </c>
      <c r="BY53" s="97">
        <f t="shared" si="36"/>
        <v>43344</v>
      </c>
      <c r="BZ53" s="56">
        <f t="shared" si="37"/>
        <v>4.5262773639454998</v>
      </c>
      <c r="CA53" s="56">
        <f t="shared" si="38"/>
        <v>4.1978066641906002</v>
      </c>
      <c r="CB53" s="56">
        <v>4.4232534649373827</v>
      </c>
      <c r="CC53" s="56">
        <v>4.3489342496222685</v>
      </c>
      <c r="CD53" s="56">
        <v>4.4232534649373827</v>
      </c>
      <c r="CE53" s="56">
        <f t="shared" si="39"/>
        <v>4.2281252458780854</v>
      </c>
      <c r="CF53" s="1"/>
      <c r="CG53" s="98">
        <v>2</v>
      </c>
      <c r="CH53" s="99">
        <v>-2.5</v>
      </c>
      <c r="CI53" s="99">
        <v>1</v>
      </c>
      <c r="CJ53" s="99">
        <v>-3</v>
      </c>
      <c r="CK53" s="99">
        <v>3.25</v>
      </c>
      <c r="CL53" s="99">
        <v>2.25</v>
      </c>
      <c r="CM53" s="99">
        <v>-2.1412499999999994</v>
      </c>
      <c r="CN53" s="100">
        <v>-0.44749999999999801</v>
      </c>
      <c r="CO53" s="13"/>
      <c r="CP53" s="101">
        <v>1.0778767631774311</v>
      </c>
      <c r="CQ53" s="102">
        <v>1.0337292749319473</v>
      </c>
      <c r="CR53" s="102">
        <v>1.0235090324177183</v>
      </c>
      <c r="CS53" s="102">
        <v>0.93565949022519168</v>
      </c>
      <c r="CT53" s="102">
        <v>1.0661811898296716</v>
      </c>
      <c r="CU53" s="103">
        <v>1.0036095002045382</v>
      </c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</row>
    <row r="54" spans="1:143" ht="12.75" x14ac:dyDescent="0.2">
      <c r="A54" s="3">
        <f t="shared" si="0"/>
        <v>2018</v>
      </c>
      <c r="B54" s="43">
        <v>43374</v>
      </c>
      <c r="C54" s="43">
        <v>43404</v>
      </c>
      <c r="D54" s="44">
        <f t="shared" si="1"/>
        <v>43374</v>
      </c>
      <c r="E54" s="94">
        <v>46.497959999999999</v>
      </c>
      <c r="F54" s="46">
        <v>36.717190000000002</v>
      </c>
      <c r="G54" s="94">
        <v>42.33222</v>
      </c>
      <c r="H54" s="46">
        <v>38.24924</v>
      </c>
      <c r="I54" s="94">
        <v>43.322119999999998</v>
      </c>
      <c r="J54" s="46">
        <v>33.664050000000003</v>
      </c>
      <c r="K54" s="94">
        <v>48.717030000000001</v>
      </c>
      <c r="L54" s="46">
        <v>40.890540000000001</v>
      </c>
      <c r="M54" s="94">
        <v>47.858730000000001</v>
      </c>
      <c r="N54" s="46">
        <v>40.781120000000001</v>
      </c>
      <c r="O54" s="94">
        <f t="shared" si="2"/>
        <v>42.58222</v>
      </c>
      <c r="P54" s="46">
        <f t="shared" si="3"/>
        <v>37.24924</v>
      </c>
      <c r="Q54" s="94">
        <f t="shared" si="4"/>
        <v>41.83222</v>
      </c>
      <c r="R54" s="46">
        <f t="shared" si="5"/>
        <v>37.24924</v>
      </c>
      <c r="S54" s="94">
        <f t="shared" si="6"/>
        <v>45.33222</v>
      </c>
      <c r="T54" s="46">
        <f t="shared" si="7"/>
        <v>39.24924</v>
      </c>
      <c r="U54" s="94">
        <f t="shared" si="8"/>
        <v>44.793900000000001</v>
      </c>
      <c r="V54" s="95">
        <f t="shared" si="9"/>
        <v>35.832190000000004</v>
      </c>
      <c r="W54" s="96">
        <v>4.5821553880138293</v>
      </c>
      <c r="X54" s="96">
        <v>4.8085552897502133</v>
      </c>
      <c r="Y54" s="96">
        <v>4.4272269563667042</v>
      </c>
      <c r="Z54" s="96">
        <v>4.4478234357316495</v>
      </c>
      <c r="AA54" s="96">
        <v>4.1634077708791581</v>
      </c>
      <c r="AB54" s="96">
        <v>4.6545022931388909</v>
      </c>
      <c r="AC54" s="96">
        <v>4.5106124763676068</v>
      </c>
      <c r="AD54" s="96">
        <v>4.6487443289122279</v>
      </c>
      <c r="AE54" s="96">
        <v>4.1595317955957816</v>
      </c>
      <c r="AF54" s="96">
        <f t="shared" si="10"/>
        <v>4.7930602966064422</v>
      </c>
      <c r="AG54" s="96">
        <f t="shared" si="11"/>
        <v>4.5973604410598634</v>
      </c>
      <c r="AH54" s="96">
        <f t="shared" si="12"/>
        <v>4.5519633253237926</v>
      </c>
      <c r="AI54" s="96">
        <f t="shared" si="13"/>
        <v>4.9564120856535663</v>
      </c>
      <c r="AJ54" s="96">
        <f t="shared" si="14"/>
        <v>4.5268163291147054</v>
      </c>
      <c r="AK54" s="126"/>
      <c r="AL54" s="99"/>
      <c r="AM54" s="13"/>
      <c r="AN54" s="13"/>
      <c r="AO54" s="13"/>
      <c r="AP54" s="13"/>
      <c r="AQ54" s="13"/>
      <c r="AR54" s="8">
        <f t="shared" si="15"/>
        <v>4.6162216651769556</v>
      </c>
      <c r="AS54" s="8">
        <f t="shared" si="16"/>
        <v>4.7566138316010038</v>
      </c>
      <c r="AT54" s="8">
        <f t="shared" si="17"/>
        <v>4.7911953937666363</v>
      </c>
      <c r="AU54" s="8">
        <f t="shared" si="18"/>
        <v>4.9369083991507035</v>
      </c>
      <c r="AV54" s="8">
        <f t="shared" si="19"/>
        <v>4.7752348224238244</v>
      </c>
      <c r="AW54" s="8"/>
      <c r="AX54" s="8">
        <f t="shared" si="20"/>
        <v>4.5301348715218257</v>
      </c>
      <c r="AY54" s="8">
        <f t="shared" si="21"/>
        <v>4.6083786670396814</v>
      </c>
      <c r="AZ54" s="8">
        <f t="shared" si="22"/>
        <v>4.6577196927718898</v>
      </c>
      <c r="BA54" s="8">
        <v>4.5203407221082381</v>
      </c>
      <c r="BB54" s="8">
        <f t="shared" si="23"/>
        <v>4.2880237635814717</v>
      </c>
      <c r="BC54" s="8">
        <v>4.4444173340200726</v>
      </c>
      <c r="BD54" s="8">
        <f t="shared" si="24"/>
        <v>4.5283291167570558</v>
      </c>
      <c r="BE54" s="5"/>
      <c r="BF54" s="60">
        <f t="shared" si="25"/>
        <v>42.292228899999998</v>
      </c>
      <c r="BG54" s="62">
        <f t="shared" si="26"/>
        <v>40.576538599999992</v>
      </c>
      <c r="BH54" s="62">
        <f t="shared" si="27"/>
        <v>39.169149899999994</v>
      </c>
      <c r="BI54" s="62">
        <f t="shared" si="28"/>
        <v>44.8153577</v>
      </c>
      <c r="BJ54" s="62">
        <f t="shared" si="29"/>
        <v>39.861538599999996</v>
      </c>
      <c r="BK54" s="62">
        <f t="shared" si="30"/>
        <v>45.351639300000002</v>
      </c>
      <c r="BL54" s="62">
        <f t="shared" si="31"/>
        <v>40.940364700000003</v>
      </c>
      <c r="BM54" s="62">
        <f t="shared" si="32"/>
        <v>40.289038599999998</v>
      </c>
      <c r="BN54" s="63">
        <f t="shared" si="33"/>
        <v>42.7165386</v>
      </c>
      <c r="BO54" s="50"/>
      <c r="BP54" s="104"/>
      <c r="BX54" s="53">
        <f t="shared" si="35"/>
        <v>2018</v>
      </c>
      <c r="BY54" s="97">
        <f t="shared" si="36"/>
        <v>43374</v>
      </c>
      <c r="BZ54" s="56">
        <f t="shared" si="37"/>
        <v>4.5884288881229596</v>
      </c>
      <c r="CA54" s="56">
        <f t="shared" si="38"/>
        <v>4.2880237635814717</v>
      </c>
      <c r="CB54" s="56">
        <v>4.517024395577625</v>
      </c>
      <c r="CC54" s="56">
        <v>4.4411636320139634</v>
      </c>
      <c r="CD54" s="56">
        <v>4.517024395577625</v>
      </c>
      <c r="CE54" s="56">
        <f t="shared" si="39"/>
        <v>4.3184812262717136</v>
      </c>
      <c r="CF54" s="1"/>
      <c r="CG54" s="98">
        <v>0.25</v>
      </c>
      <c r="CH54" s="99">
        <v>-1</v>
      </c>
      <c r="CI54" s="99">
        <v>-0.5</v>
      </c>
      <c r="CJ54" s="99">
        <v>-1</v>
      </c>
      <c r="CK54" s="99">
        <v>3</v>
      </c>
      <c r="CL54" s="99">
        <v>1</v>
      </c>
      <c r="CM54" s="99">
        <v>-1.7040599999999984</v>
      </c>
      <c r="CN54" s="100">
        <v>-0.88499999999999801</v>
      </c>
      <c r="CO54" s="13"/>
      <c r="CP54" s="101">
        <v>1.0776192818494834</v>
      </c>
      <c r="CQ54" s="102">
        <v>1.0336202656173143</v>
      </c>
      <c r="CR54" s="102">
        <v>1.0234136743728481</v>
      </c>
      <c r="CS54" s="102">
        <v>0.93605509099852435</v>
      </c>
      <c r="CT54" s="102">
        <v>1.0661829808165273</v>
      </c>
      <c r="CU54" s="103">
        <v>1.0035923841456111</v>
      </c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</row>
    <row r="55" spans="1:143" ht="12.75" x14ac:dyDescent="0.2">
      <c r="A55" s="3">
        <f t="shared" si="0"/>
        <v>2018</v>
      </c>
      <c r="B55" s="43">
        <v>43405</v>
      </c>
      <c r="C55" s="43">
        <v>43434</v>
      </c>
      <c r="D55" s="44">
        <f t="shared" si="1"/>
        <v>43405</v>
      </c>
      <c r="E55" s="94">
        <v>50.917369999999998</v>
      </c>
      <c r="F55" s="46">
        <v>40.142859999999999</v>
      </c>
      <c r="G55" s="94">
        <v>41.256300000000003</v>
      </c>
      <c r="H55" s="46">
        <v>39.269829999999999</v>
      </c>
      <c r="I55" s="94">
        <v>47.71163</v>
      </c>
      <c r="J55" s="46">
        <v>37.034959999999998</v>
      </c>
      <c r="K55" s="94">
        <v>50.679070000000003</v>
      </c>
      <c r="L55" s="46">
        <v>43.576360000000001</v>
      </c>
      <c r="M55" s="94">
        <v>49.795490000000001</v>
      </c>
      <c r="N55" s="46">
        <v>43.487430000000003</v>
      </c>
      <c r="O55" s="94">
        <f t="shared" si="2"/>
        <v>40.506300000000003</v>
      </c>
      <c r="P55" s="46">
        <f t="shared" si="3"/>
        <v>38.269829999999999</v>
      </c>
      <c r="Q55" s="94">
        <f t="shared" si="4"/>
        <v>40.756300000000003</v>
      </c>
      <c r="R55" s="46">
        <f t="shared" si="5"/>
        <v>38.769829999999999</v>
      </c>
      <c r="S55" s="94">
        <f t="shared" si="6"/>
        <v>44.006300000000003</v>
      </c>
      <c r="T55" s="46">
        <f t="shared" si="7"/>
        <v>39.769829999999999</v>
      </c>
      <c r="U55" s="94">
        <f t="shared" si="8"/>
        <v>48.958619999999996</v>
      </c>
      <c r="V55" s="95">
        <f t="shared" si="9"/>
        <v>39.262860000000003</v>
      </c>
      <c r="W55" s="96">
        <v>4.8209925453575062</v>
      </c>
      <c r="X55" s="96">
        <v>4.9476821441745722</v>
      </c>
      <c r="Y55" s="96">
        <v>4.7257520236486004</v>
      </c>
      <c r="Z55" s="96">
        <v>4.7407167078431147</v>
      </c>
      <c r="AA55" s="96">
        <v>4.5858997404771165</v>
      </c>
      <c r="AB55" s="96">
        <v>4.8649048502995242</v>
      </c>
      <c r="AC55" s="96">
        <v>4.8054752805251981</v>
      </c>
      <c r="AD55" s="96">
        <v>4.952639620343704</v>
      </c>
      <c r="AE55" s="96">
        <v>4.3133092389604881</v>
      </c>
      <c r="AF55" s="96">
        <f t="shared" si="10"/>
        <v>5.0984544860066912</v>
      </c>
      <c r="AG55" s="96">
        <f t="shared" si="11"/>
        <v>4.8963077600459428</v>
      </c>
      <c r="AH55" s="96">
        <f t="shared" si="12"/>
        <v>4.8475404153256543</v>
      </c>
      <c r="AI55" s="96">
        <f t="shared" si="13"/>
        <v>5.3003893641779287</v>
      </c>
      <c r="AJ55" s="96">
        <f t="shared" si="14"/>
        <v>4.8220924895269688</v>
      </c>
      <c r="AK55" s="126"/>
      <c r="AL55" s="99"/>
      <c r="AM55" s="13"/>
      <c r="AN55" s="13"/>
      <c r="AO55" s="13"/>
      <c r="AP55" s="13"/>
      <c r="AQ55" s="13"/>
      <c r="AR55" s="8">
        <f t="shared" si="15"/>
        <v>4.915909442550257</v>
      </c>
      <c r="AS55" s="8">
        <f t="shared" si="16"/>
        <v>5.0654818989162553</v>
      </c>
      <c r="AT55" s="8">
        <f t="shared" si="17"/>
        <v>5.1022412863560884</v>
      </c>
      <c r="AU55" s="8">
        <f t="shared" si="18"/>
        <v>5.2574825130918956</v>
      </c>
      <c r="AV55" s="8">
        <f t="shared" si="19"/>
        <v>5.0852787852286241</v>
      </c>
      <c r="AW55" s="8"/>
      <c r="AX55" s="8">
        <f t="shared" si="20"/>
        <v>4.828154073914444</v>
      </c>
      <c r="AY55" s="8">
        <f t="shared" si="21"/>
        <v>4.9075798889144568</v>
      </c>
      <c r="AZ55" s="8">
        <f t="shared" si="22"/>
        <v>4.8681948133350881</v>
      </c>
      <c r="BA55" s="8">
        <v>4.8189679573667359</v>
      </c>
      <c r="BB55" s="8">
        <f t="shared" si="23"/>
        <v>4.72094923709101</v>
      </c>
      <c r="BC55" s="8">
        <v>4.7381347475788225</v>
      </c>
      <c r="BD55" s="8">
        <f t="shared" si="24"/>
        <v>4.8225463664923298</v>
      </c>
      <c r="BE55" s="5"/>
      <c r="BF55" s="60">
        <f t="shared" si="25"/>
        <v>46.284330699999998</v>
      </c>
      <c r="BG55" s="62">
        <f t="shared" si="26"/>
        <v>40.4021179</v>
      </c>
      <c r="BH55" s="62">
        <f t="shared" si="27"/>
        <v>43.120661899999995</v>
      </c>
      <c r="BI55" s="62">
        <f t="shared" si="28"/>
        <v>47.083024199999997</v>
      </c>
      <c r="BJ55" s="62">
        <f t="shared" si="29"/>
        <v>39.902117899999993</v>
      </c>
      <c r="BK55" s="62">
        <f t="shared" si="30"/>
        <v>47.624904700000002</v>
      </c>
      <c r="BL55" s="62">
        <f t="shared" si="31"/>
        <v>44.789443199999994</v>
      </c>
      <c r="BM55" s="62">
        <f t="shared" si="32"/>
        <v>39.544617899999999</v>
      </c>
      <c r="BN55" s="63">
        <f t="shared" si="33"/>
        <v>42.184617899999999</v>
      </c>
      <c r="BO55" s="50"/>
      <c r="BP55" s="104"/>
      <c r="BX55" s="53">
        <f t="shared" si="35"/>
        <v>2018</v>
      </c>
      <c r="BY55" s="97">
        <f t="shared" si="36"/>
        <v>43405</v>
      </c>
      <c r="BZ55" s="56">
        <f t="shared" si="37"/>
        <v>4.8955850433672197</v>
      </c>
      <c r="CA55" s="56">
        <f t="shared" si="38"/>
        <v>4.72094923709101</v>
      </c>
      <c r="CB55" s="56">
        <v>4.8156516308361237</v>
      </c>
      <c r="CC55" s="56">
        <v>4.7348815815445926</v>
      </c>
      <c r="CD55" s="56">
        <v>4.8156516308361237</v>
      </c>
      <c r="CE55" s="56">
        <f t="shared" si="39"/>
        <v>4.7520731490939205</v>
      </c>
      <c r="CF55" s="1"/>
      <c r="CG55" s="98">
        <v>-0.75</v>
      </c>
      <c r="CH55" s="99">
        <v>-1</v>
      </c>
      <c r="CI55" s="99">
        <v>-0.5</v>
      </c>
      <c r="CJ55" s="99">
        <v>-0.5</v>
      </c>
      <c r="CK55" s="99">
        <v>2.75</v>
      </c>
      <c r="CL55" s="99">
        <v>0.5</v>
      </c>
      <c r="CM55" s="99">
        <v>-1.958750000000002</v>
      </c>
      <c r="CN55" s="100">
        <v>-0.87999999999999545</v>
      </c>
      <c r="CO55" s="13"/>
      <c r="CP55" s="101">
        <v>1.075460695124796</v>
      </c>
      <c r="CQ55" s="102">
        <v>1.0328201539538138</v>
      </c>
      <c r="CR55" s="102">
        <v>1.0225332400279916</v>
      </c>
      <c r="CS55" s="102">
        <v>0.96734313039421516</v>
      </c>
      <c r="CT55" s="102">
        <v>1.0702150308707685</v>
      </c>
      <c r="CU55" s="103">
        <v>1.0034579740882477</v>
      </c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</row>
    <row r="56" spans="1:143" ht="12.75" x14ac:dyDescent="0.2">
      <c r="A56" s="3">
        <f t="shared" si="0"/>
        <v>2018</v>
      </c>
      <c r="B56" s="43">
        <v>43435</v>
      </c>
      <c r="C56" s="43">
        <v>43465</v>
      </c>
      <c r="D56" s="44">
        <f t="shared" si="1"/>
        <v>43435</v>
      </c>
      <c r="E56" s="94">
        <v>50.679470000000002</v>
      </c>
      <c r="F56" s="46">
        <v>41.048099999999998</v>
      </c>
      <c r="G56" s="94">
        <v>42.12021</v>
      </c>
      <c r="H56" s="46">
        <v>40.62162</v>
      </c>
      <c r="I56" s="94">
        <v>47.240940000000002</v>
      </c>
      <c r="J56" s="46">
        <v>37.931629999999998</v>
      </c>
      <c r="K56" s="94">
        <v>49.68967</v>
      </c>
      <c r="L56" s="46">
        <v>44.779980000000002</v>
      </c>
      <c r="M56" s="94">
        <v>49.67915</v>
      </c>
      <c r="N56" s="46">
        <v>44.779789999999998</v>
      </c>
      <c r="O56" s="94">
        <f t="shared" si="2"/>
        <v>41.62021</v>
      </c>
      <c r="P56" s="46">
        <f t="shared" si="3"/>
        <v>40.12162</v>
      </c>
      <c r="Q56" s="94">
        <f t="shared" si="4"/>
        <v>41.62021</v>
      </c>
      <c r="R56" s="46">
        <f t="shared" si="5"/>
        <v>40.12162</v>
      </c>
      <c r="S56" s="94">
        <f t="shared" si="6"/>
        <v>44.62021</v>
      </c>
      <c r="T56" s="46">
        <f t="shared" si="7"/>
        <v>41.37162</v>
      </c>
      <c r="U56" s="94">
        <f t="shared" si="8"/>
        <v>47.783529999999999</v>
      </c>
      <c r="V56" s="95">
        <f t="shared" si="9"/>
        <v>40.758099999999999</v>
      </c>
      <c r="W56" s="96">
        <v>5.0147207199425985</v>
      </c>
      <c r="X56" s="96">
        <v>5.1071390157009544</v>
      </c>
      <c r="Y56" s="96">
        <v>4.8988364576284216</v>
      </c>
      <c r="Z56" s="96">
        <v>4.8114121321808492</v>
      </c>
      <c r="AA56" s="96">
        <v>4.6645599305882035</v>
      </c>
      <c r="AB56" s="96">
        <v>4.9375369717022179</v>
      </c>
      <c r="AC56" s="96">
        <v>4.8766463408635516</v>
      </c>
      <c r="AD56" s="96">
        <v>5.0909649381101287</v>
      </c>
      <c r="AE56" s="96">
        <v>4.3267610586184757</v>
      </c>
      <c r="AF56" s="96">
        <f t="shared" si="10"/>
        <v>5.1652458368182543</v>
      </c>
      <c r="AG56" s="96">
        <f t="shared" si="11"/>
        <v>4.9658472474557334</v>
      </c>
      <c r="AH56" s="96">
        <f t="shared" si="12"/>
        <v>4.9160777013159711</v>
      </c>
      <c r="AI56" s="96">
        <f t="shared" si="13"/>
        <v>5.4457454932231579</v>
      </c>
      <c r="AJ56" s="96">
        <f t="shared" si="14"/>
        <v>4.8927785072169732</v>
      </c>
      <c r="AK56" s="126"/>
      <c r="AL56" s="99"/>
      <c r="AM56" s="13"/>
      <c r="AN56" s="13"/>
      <c r="AO56" s="13"/>
      <c r="AP56" s="13"/>
      <c r="AQ56" s="13"/>
      <c r="AR56" s="8">
        <f t="shared" si="15"/>
        <v>4.9882451070876623</v>
      </c>
      <c r="AS56" s="8">
        <f t="shared" si="16"/>
        <v>5.2060706963208947</v>
      </c>
      <c r="AT56" s="8">
        <f t="shared" si="17"/>
        <v>5.1773184601377267</v>
      </c>
      <c r="AU56" s="8">
        <f t="shared" si="18"/>
        <v>5.403399601736897</v>
      </c>
      <c r="AV56" s="8">
        <f t="shared" si="19"/>
        <v>5.1937584663207952</v>
      </c>
      <c r="AW56" s="8"/>
      <c r="AX56" s="8">
        <f t="shared" si="20"/>
        <v>4.9000867401107548</v>
      </c>
      <c r="AY56" s="8">
        <f t="shared" si="21"/>
        <v>4.979798113509438</v>
      </c>
      <c r="AZ56" s="8">
        <f t="shared" si="22"/>
        <v>4.9408519840239489</v>
      </c>
      <c r="BA56" s="8">
        <v>4.8918779713767266</v>
      </c>
      <c r="BB56" s="8">
        <f t="shared" si="23"/>
        <v>4.8015519526469967</v>
      </c>
      <c r="BC56" s="8">
        <v>4.8098460257514564</v>
      </c>
      <c r="BD56" s="8">
        <f t="shared" si="24"/>
        <v>4.8935613582931685</v>
      </c>
      <c r="BE56" s="5"/>
      <c r="BF56" s="60">
        <f t="shared" si="25"/>
        <v>46.537980899999994</v>
      </c>
      <c r="BG56" s="62">
        <f t="shared" si="26"/>
        <v>41.475816299999998</v>
      </c>
      <c r="BH56" s="62">
        <f t="shared" si="27"/>
        <v>43.237936699999999</v>
      </c>
      <c r="BI56" s="62">
        <f t="shared" si="28"/>
        <v>47.572425199999998</v>
      </c>
      <c r="BJ56" s="62">
        <f t="shared" si="29"/>
        <v>40.975816299999998</v>
      </c>
      <c r="BK56" s="62">
        <f t="shared" si="30"/>
        <v>47.578503299999994</v>
      </c>
      <c r="BL56" s="62">
        <f t="shared" si="31"/>
        <v>44.762595099999999</v>
      </c>
      <c r="BM56" s="62">
        <f t="shared" si="32"/>
        <v>40.975816299999998</v>
      </c>
      <c r="BN56" s="63">
        <f t="shared" si="33"/>
        <v>43.223316299999993</v>
      </c>
      <c r="BO56" s="50"/>
      <c r="BP56" s="104"/>
      <c r="BX56" s="53">
        <f t="shared" si="35"/>
        <v>2018</v>
      </c>
      <c r="BY56" s="97">
        <f t="shared" si="36"/>
        <v>43435</v>
      </c>
      <c r="BZ56" s="56">
        <f t="shared" si="37"/>
        <v>5.0736737705817694</v>
      </c>
      <c r="CA56" s="56">
        <f t="shared" si="38"/>
        <v>4.8015519526469967</v>
      </c>
      <c r="CB56" s="56">
        <v>4.8885616448461136</v>
      </c>
      <c r="CC56" s="56">
        <v>4.8065929905750737</v>
      </c>
      <c r="CD56" s="56">
        <v>4.8885616448461136</v>
      </c>
      <c r="CE56" s="56">
        <f t="shared" si="39"/>
        <v>4.8327999451849371</v>
      </c>
      <c r="CF56" s="1"/>
      <c r="CG56" s="98">
        <v>-0.5</v>
      </c>
      <c r="CH56" s="99">
        <v>-0.5</v>
      </c>
      <c r="CI56" s="99">
        <v>-0.5</v>
      </c>
      <c r="CJ56" s="99">
        <v>-0.5</v>
      </c>
      <c r="CK56" s="99">
        <v>2.5</v>
      </c>
      <c r="CL56" s="99">
        <v>0.75</v>
      </c>
      <c r="CM56" s="99">
        <v>-2.8959400000000031</v>
      </c>
      <c r="CN56" s="100">
        <v>-0.28999999999999915</v>
      </c>
      <c r="CO56" s="13"/>
      <c r="CP56" s="101">
        <v>1.07354051054384</v>
      </c>
      <c r="CQ56" s="102">
        <v>1.0320976692563819</v>
      </c>
      <c r="CR56" s="102">
        <v>1.0217536071032187</v>
      </c>
      <c r="CS56" s="102">
        <v>0.9694783573806881</v>
      </c>
      <c r="CT56" s="102">
        <v>1.0696882731321129</v>
      </c>
      <c r="CU56" s="103">
        <v>1.0033080451658434</v>
      </c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</row>
    <row r="57" spans="1:143" ht="12.75" x14ac:dyDescent="0.2">
      <c r="A57" s="3">
        <f t="shared" si="0"/>
        <v>2019</v>
      </c>
      <c r="B57" s="43">
        <v>43466</v>
      </c>
      <c r="C57" s="43">
        <v>43496</v>
      </c>
      <c r="D57" s="44">
        <f t="shared" si="1"/>
        <v>43466</v>
      </c>
      <c r="E57" s="94">
        <v>50.741059999999997</v>
      </c>
      <c r="F57" s="46">
        <v>40.879489999999997</v>
      </c>
      <c r="G57" s="94">
        <v>43.43385</v>
      </c>
      <c r="H57" s="46">
        <v>41.08728</v>
      </c>
      <c r="I57" s="94">
        <v>47.037030000000001</v>
      </c>
      <c r="J57" s="46">
        <v>37.633560000000003</v>
      </c>
      <c r="K57" s="94">
        <v>51.18918</v>
      </c>
      <c r="L57" s="46">
        <v>45.110129999999998</v>
      </c>
      <c r="M57" s="94">
        <v>51.18918</v>
      </c>
      <c r="N57" s="46">
        <v>45.110129999999998</v>
      </c>
      <c r="O57" s="94">
        <f t="shared" si="2"/>
        <v>42.93385</v>
      </c>
      <c r="P57" s="46">
        <f t="shared" si="3"/>
        <v>40.58728</v>
      </c>
      <c r="Q57" s="94">
        <f t="shared" si="4"/>
        <v>42.93385</v>
      </c>
      <c r="R57" s="46">
        <f t="shared" si="5"/>
        <v>40.58728</v>
      </c>
      <c r="S57" s="94">
        <f t="shared" si="6"/>
        <v>45.18385</v>
      </c>
      <c r="T57" s="46">
        <f t="shared" si="7"/>
        <v>39.58728</v>
      </c>
      <c r="U57" s="94">
        <f t="shared" si="8"/>
        <v>49.177810000000001</v>
      </c>
      <c r="V57" s="95">
        <f t="shared" si="9"/>
        <v>40.324680000000001</v>
      </c>
      <c r="W57" s="96">
        <v>5.0472184516180985</v>
      </c>
      <c r="X57" s="96">
        <v>5.176228097523154</v>
      </c>
      <c r="Y57" s="96">
        <v>4.8732989803767985</v>
      </c>
      <c r="Z57" s="96">
        <v>4.8466373955202764</v>
      </c>
      <c r="AA57" s="96">
        <v>4.6863267561499606</v>
      </c>
      <c r="AB57" s="96">
        <v>5.0186749789147891</v>
      </c>
      <c r="AC57" s="96">
        <v>4.9935582500613611</v>
      </c>
      <c r="AD57" s="96">
        <v>5.3007307376542308</v>
      </c>
      <c r="AE57" s="96">
        <v>4.5077689627650583</v>
      </c>
      <c r="AF57" s="96">
        <f t="shared" si="10"/>
        <v>5.1987951934812981</v>
      </c>
      <c r="AG57" s="96">
        <f t="shared" si="11"/>
        <v>5.0006407310465137</v>
      </c>
      <c r="AH57" s="96">
        <f t="shared" si="12"/>
        <v>4.9503925437553598</v>
      </c>
      <c r="AI57" s="96">
        <f t="shared" si="13"/>
        <v>5.6710461987712764</v>
      </c>
      <c r="AJ57" s="96">
        <f t="shared" si="14"/>
        <v>5.0099141269394547</v>
      </c>
      <c r="AK57" s="126"/>
      <c r="AL57" s="99"/>
      <c r="AM57" s="13"/>
      <c r="AN57" s="13"/>
      <c r="AO57" s="13"/>
      <c r="AP57" s="13"/>
      <c r="AQ57" s="13"/>
      <c r="AR57" s="8">
        <f t="shared" si="15"/>
        <v>5.1070700986496194</v>
      </c>
      <c r="AS57" s="8">
        <f t="shared" si="16"/>
        <v>5.4192689883669383</v>
      </c>
      <c r="AT57" s="8">
        <f t="shared" si="17"/>
        <v>5.3006468984419834</v>
      </c>
      <c r="AU57" s="8">
        <f t="shared" si="18"/>
        <v>5.6246780723813794</v>
      </c>
      <c r="AV57" s="8">
        <f t="shared" si="19"/>
        <v>5.3629160144599801</v>
      </c>
      <c r="AW57" s="8"/>
      <c r="AX57" s="8">
        <f t="shared" si="20"/>
        <v>4.9359284814003628</v>
      </c>
      <c r="AY57" s="8">
        <f t="shared" si="21"/>
        <v>5.0984301877842322</v>
      </c>
      <c r="AZ57" s="8">
        <f t="shared" si="22"/>
        <v>5.0220179740232318</v>
      </c>
      <c r="BA57" s="8">
        <v>4.928164948340152</v>
      </c>
      <c r="BB57" s="8">
        <f t="shared" si="23"/>
        <v>4.823856313300503</v>
      </c>
      <c r="BC57" s="8">
        <v>4.8455363974295027</v>
      </c>
      <c r="BD57" s="8">
        <f t="shared" si="24"/>
        <v>4.9289458518536176</v>
      </c>
      <c r="BE57" s="5"/>
      <c r="BF57" s="60">
        <f t="shared" si="25"/>
        <v>46.500584899999993</v>
      </c>
      <c r="BG57" s="62">
        <f t="shared" si="26"/>
        <v>42.424824899999997</v>
      </c>
      <c r="BH57" s="62">
        <f t="shared" si="27"/>
        <v>42.9935379</v>
      </c>
      <c r="BI57" s="62">
        <f t="shared" si="28"/>
        <v>48.575188499999996</v>
      </c>
      <c r="BJ57" s="62">
        <f t="shared" si="29"/>
        <v>41.924824899999997</v>
      </c>
      <c r="BK57" s="62">
        <f t="shared" si="30"/>
        <v>48.575188499999996</v>
      </c>
      <c r="BL57" s="62">
        <f t="shared" si="31"/>
        <v>45.370964099999995</v>
      </c>
      <c r="BM57" s="62">
        <f t="shared" si="32"/>
        <v>41.924824899999997</v>
      </c>
      <c r="BN57" s="63">
        <f t="shared" si="33"/>
        <v>42.777324899999996</v>
      </c>
      <c r="BO57" s="50"/>
      <c r="BP57" s="104"/>
      <c r="BX57" s="53">
        <f t="shared" si="35"/>
        <v>2019</v>
      </c>
      <c r="BY57" s="97">
        <f t="shared" si="36"/>
        <v>43466</v>
      </c>
      <c r="BZ57" s="56">
        <f t="shared" si="37"/>
        <v>5.0473979425628137</v>
      </c>
      <c r="CA57" s="56">
        <f t="shared" si="38"/>
        <v>4.823856313300503</v>
      </c>
      <c r="CB57" s="56">
        <v>4.9248486218095398</v>
      </c>
      <c r="CC57" s="56">
        <v>4.8422834273804662</v>
      </c>
      <c r="CD57" s="56">
        <v>4.9248486218095398</v>
      </c>
      <c r="CE57" s="56">
        <f t="shared" si="39"/>
        <v>4.855138641369007</v>
      </c>
      <c r="CF57" s="1"/>
      <c r="CG57" s="98">
        <v>-0.5</v>
      </c>
      <c r="CH57" s="99">
        <v>-0.5</v>
      </c>
      <c r="CI57" s="99">
        <v>-0.5</v>
      </c>
      <c r="CJ57" s="99">
        <v>-0.5</v>
      </c>
      <c r="CK57" s="99">
        <v>1.75</v>
      </c>
      <c r="CL57" s="99">
        <v>-1.5</v>
      </c>
      <c r="CM57" s="99">
        <v>-1.5632499999999965</v>
      </c>
      <c r="CN57" s="100">
        <v>-0.55480999999999625</v>
      </c>
      <c r="CO57" s="13"/>
      <c r="CP57" s="101">
        <v>1.0726602320789502</v>
      </c>
      <c r="CQ57" s="102">
        <v>1.031775295521093</v>
      </c>
      <c r="CR57" s="102">
        <v>1.0214076564363952</v>
      </c>
      <c r="CS57" s="102">
        <v>0.96692332718794061</v>
      </c>
      <c r="CT57" s="102">
        <v>1.0698612096038902</v>
      </c>
      <c r="CU57" s="103">
        <v>1.0032753952310245</v>
      </c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</row>
    <row r="58" spans="1:143" ht="12.75" x14ac:dyDescent="0.2">
      <c r="A58" s="3">
        <f t="shared" si="0"/>
        <v>2019</v>
      </c>
      <c r="B58" s="43">
        <v>43497</v>
      </c>
      <c r="C58" s="43">
        <v>43524</v>
      </c>
      <c r="D58" s="44">
        <f t="shared" si="1"/>
        <v>43497</v>
      </c>
      <c r="E58" s="94">
        <v>48.578009999999999</v>
      </c>
      <c r="F58" s="46">
        <v>40.574910000000003</v>
      </c>
      <c r="G58" s="94">
        <v>42.528849999999998</v>
      </c>
      <c r="H58" s="46">
        <v>40.520420000000001</v>
      </c>
      <c r="I58" s="94">
        <v>44.955269999999999</v>
      </c>
      <c r="J58" s="46">
        <v>37.304299999999998</v>
      </c>
      <c r="K58" s="94">
        <v>50.434719999999999</v>
      </c>
      <c r="L58" s="46">
        <v>44.384779999999999</v>
      </c>
      <c r="M58" s="94">
        <v>50.121259999999999</v>
      </c>
      <c r="N58" s="46">
        <v>44.36459</v>
      </c>
      <c r="O58" s="94">
        <f t="shared" si="2"/>
        <v>41.528849999999998</v>
      </c>
      <c r="P58" s="46">
        <f t="shared" si="3"/>
        <v>39.270420000000001</v>
      </c>
      <c r="Q58" s="94">
        <f t="shared" si="4"/>
        <v>42.528849999999998</v>
      </c>
      <c r="R58" s="46">
        <f t="shared" si="5"/>
        <v>40.020420000000001</v>
      </c>
      <c r="S58" s="94">
        <f t="shared" si="6"/>
        <v>45.028849999999998</v>
      </c>
      <c r="T58" s="46">
        <f t="shared" si="7"/>
        <v>42.770420000000001</v>
      </c>
      <c r="U58" s="94">
        <f t="shared" si="8"/>
        <v>46.995759999999997</v>
      </c>
      <c r="V58" s="95">
        <f t="shared" si="9"/>
        <v>40.341160000000002</v>
      </c>
      <c r="W58" s="96">
        <v>5.0775893926054483</v>
      </c>
      <c r="X58" s="96">
        <v>5.1086660270784447</v>
      </c>
      <c r="Y58" s="96">
        <v>4.856441898676132</v>
      </c>
      <c r="Z58" s="96">
        <v>4.8046652088521231</v>
      </c>
      <c r="AA58" s="96">
        <v>4.6661042903249914</v>
      </c>
      <c r="AB58" s="96">
        <v>4.9752199210112797</v>
      </c>
      <c r="AC58" s="96">
        <v>4.9506066924098722</v>
      </c>
      <c r="AD58" s="96">
        <v>5.1546562298473884</v>
      </c>
      <c r="AE58" s="96">
        <v>4.5360560300302923</v>
      </c>
      <c r="AF58" s="96">
        <f t="shared" si="10"/>
        <v>5.1544661692092966</v>
      </c>
      <c r="AG58" s="96">
        <f t="shared" si="11"/>
        <v>4.9575528034835692</v>
      </c>
      <c r="AH58" s="96">
        <f t="shared" si="12"/>
        <v>4.9077754470919359</v>
      </c>
      <c r="AI58" s="96">
        <f t="shared" si="13"/>
        <v>5.5163941561797234</v>
      </c>
      <c r="AJ58" s="96">
        <f t="shared" si="14"/>
        <v>4.9668783799410754</v>
      </c>
      <c r="AK58" s="126"/>
      <c r="AL58" s="99"/>
      <c r="AM58" s="13"/>
      <c r="AN58" s="13"/>
      <c r="AO58" s="13"/>
      <c r="AP58" s="13"/>
      <c r="AQ58" s="13"/>
      <c r="AR58" s="8">
        <f t="shared" si="15"/>
        <v>5.0634157052646325</v>
      </c>
      <c r="AS58" s="8">
        <f t="shared" si="16"/>
        <v>5.2708041974259459</v>
      </c>
      <c r="AT58" s="8">
        <f t="shared" si="17"/>
        <v>5.2553380110562609</v>
      </c>
      <c r="AU58" s="8">
        <f t="shared" si="18"/>
        <v>5.4705864913996676</v>
      </c>
      <c r="AV58" s="8">
        <f t="shared" si="19"/>
        <v>5.2650361012866265</v>
      </c>
      <c r="AW58" s="8"/>
      <c r="AX58" s="8">
        <f t="shared" si="20"/>
        <v>4.8932217387587746</v>
      </c>
      <c r="AY58" s="8">
        <f t="shared" si="21"/>
        <v>5.0548466691119955</v>
      </c>
      <c r="AZ58" s="8">
        <f t="shared" si="22"/>
        <v>4.9785479293871342</v>
      </c>
      <c r="BA58" s="8">
        <v>4.8854479114544747</v>
      </c>
      <c r="BB58" s="8">
        <f t="shared" si="23"/>
        <v>4.8031344505840678</v>
      </c>
      <c r="BC58" s="8">
        <v>4.8035216844107982</v>
      </c>
      <c r="BD58" s="8">
        <f t="shared" si="24"/>
        <v>4.8867839365666725</v>
      </c>
      <c r="BE58" s="5"/>
      <c r="BF58" s="60">
        <f t="shared" si="25"/>
        <v>45.136676999999992</v>
      </c>
      <c r="BG58" s="62">
        <f t="shared" si="26"/>
        <v>41.665225100000001</v>
      </c>
      <c r="BH58" s="62">
        <f t="shared" si="27"/>
        <v>41.665352899999995</v>
      </c>
      <c r="BI58" s="62">
        <f t="shared" si="28"/>
        <v>47.645891899999995</v>
      </c>
      <c r="BJ58" s="62">
        <f t="shared" si="29"/>
        <v>41.450225099999997</v>
      </c>
      <c r="BK58" s="62">
        <f t="shared" si="30"/>
        <v>47.8332458</v>
      </c>
      <c r="BL58" s="62">
        <f t="shared" si="31"/>
        <v>44.134281999999999</v>
      </c>
      <c r="BM58" s="62">
        <f t="shared" si="32"/>
        <v>40.557725099999999</v>
      </c>
      <c r="BN58" s="63">
        <f t="shared" si="33"/>
        <v>44.057725099999999</v>
      </c>
      <c r="BO58" s="50"/>
      <c r="BP58" s="104"/>
      <c r="BX58" s="53">
        <f t="shared" si="35"/>
        <v>2019</v>
      </c>
      <c r="BY58" s="97">
        <f t="shared" si="36"/>
        <v>43497</v>
      </c>
      <c r="BZ58" s="56">
        <f t="shared" si="37"/>
        <v>5.0300534815064637</v>
      </c>
      <c r="CA58" s="56">
        <f t="shared" si="38"/>
        <v>4.8031344505840678</v>
      </c>
      <c r="CB58" s="56">
        <v>4.8821315849238616</v>
      </c>
      <c r="CC58" s="56">
        <v>4.8002686376938364</v>
      </c>
      <c r="CD58" s="56">
        <v>4.8821315849238616</v>
      </c>
      <c r="CE58" s="56">
        <f t="shared" si="39"/>
        <v>4.8343848792333652</v>
      </c>
      <c r="CF58" s="1"/>
      <c r="CG58" s="98">
        <v>-1</v>
      </c>
      <c r="CH58" s="99">
        <v>-1.25</v>
      </c>
      <c r="CI58" s="99">
        <v>0</v>
      </c>
      <c r="CJ58" s="99">
        <v>-0.5</v>
      </c>
      <c r="CK58" s="99">
        <v>2.5</v>
      </c>
      <c r="CL58" s="99">
        <v>2.25</v>
      </c>
      <c r="CM58" s="99">
        <v>-1.5822500000000019</v>
      </c>
      <c r="CN58" s="100">
        <v>-0.23375000000000057</v>
      </c>
      <c r="CO58" s="13"/>
      <c r="CP58" s="101">
        <v>1.0728044400914136</v>
      </c>
      <c r="CQ58" s="102">
        <v>1.0318206551311351</v>
      </c>
      <c r="CR58" s="102">
        <v>1.0214604418326261</v>
      </c>
      <c r="CS58" s="102">
        <v>0.97116117096528454</v>
      </c>
      <c r="CT58" s="102">
        <v>1.0701769255217715</v>
      </c>
      <c r="CU58" s="103">
        <v>1.0032868067576748</v>
      </c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</row>
    <row r="59" spans="1:143" ht="12.75" x14ac:dyDescent="0.2">
      <c r="A59" s="3">
        <f t="shared" si="0"/>
        <v>2019</v>
      </c>
      <c r="B59" s="43">
        <v>43525</v>
      </c>
      <c r="C59" s="43">
        <v>43555</v>
      </c>
      <c r="D59" s="44">
        <f t="shared" si="1"/>
        <v>43525</v>
      </c>
      <c r="E59" s="94">
        <v>40.979750000000003</v>
      </c>
      <c r="F59" s="46">
        <v>36.011249999999997</v>
      </c>
      <c r="G59" s="94">
        <v>41.139290000000003</v>
      </c>
      <c r="H59" s="46">
        <v>37.79128</v>
      </c>
      <c r="I59" s="94">
        <v>37.691330000000001</v>
      </c>
      <c r="J59" s="46">
        <v>32.94144</v>
      </c>
      <c r="K59" s="94">
        <v>44.53004</v>
      </c>
      <c r="L59" s="46">
        <v>40.552259999999997</v>
      </c>
      <c r="M59" s="94">
        <v>44.457709999999999</v>
      </c>
      <c r="N59" s="46">
        <v>40.504559999999998</v>
      </c>
      <c r="O59" s="94">
        <f t="shared" si="2"/>
        <v>40.139290000000003</v>
      </c>
      <c r="P59" s="46">
        <f t="shared" si="3"/>
        <v>36.29128</v>
      </c>
      <c r="Q59" s="94">
        <f t="shared" si="4"/>
        <v>41.139290000000003</v>
      </c>
      <c r="R59" s="46">
        <f t="shared" si="5"/>
        <v>37.29128</v>
      </c>
      <c r="S59" s="94">
        <f t="shared" si="6"/>
        <v>43.389290000000003</v>
      </c>
      <c r="T59" s="46">
        <f t="shared" si="7"/>
        <v>39.79128</v>
      </c>
      <c r="U59" s="94">
        <f t="shared" si="8"/>
        <v>39.321500000000007</v>
      </c>
      <c r="V59" s="95">
        <f t="shared" si="9"/>
        <v>36.098559999999999</v>
      </c>
      <c r="W59" s="96">
        <v>4.793795221639801</v>
      </c>
      <c r="X59" s="96">
        <v>4.8250720701922063</v>
      </c>
      <c r="Y59" s="96">
        <v>4.6648018010043444</v>
      </c>
      <c r="Z59" s="96">
        <v>4.6866646893246777</v>
      </c>
      <c r="AA59" s="96">
        <v>4.5444878785619327</v>
      </c>
      <c r="AB59" s="96">
        <v>4.8534035313242452</v>
      </c>
      <c r="AC59" s="96">
        <v>4.8298483659677522</v>
      </c>
      <c r="AD59" s="96">
        <v>4.9957607715477694</v>
      </c>
      <c r="AE59" s="96">
        <v>4.4817231965716768</v>
      </c>
      <c r="AF59" s="96">
        <f t="shared" si="10"/>
        <v>5.0302672654443885</v>
      </c>
      <c r="AG59" s="96">
        <f t="shared" si="11"/>
        <v>4.8367000001732183</v>
      </c>
      <c r="AH59" s="96">
        <f t="shared" si="12"/>
        <v>4.7882047825385081</v>
      </c>
      <c r="AI59" s="96">
        <f t="shared" si="13"/>
        <v>5.346938887834348</v>
      </c>
      <c r="AJ59" s="96">
        <f t="shared" si="14"/>
        <v>4.8459399935030714</v>
      </c>
      <c r="AK59" s="126"/>
      <c r="AL59" s="99"/>
      <c r="AM59" s="13"/>
      <c r="AN59" s="13"/>
      <c r="AO59" s="13"/>
      <c r="AP59" s="13"/>
      <c r="AQ59" s="13"/>
      <c r="AR59" s="8">
        <f t="shared" si="15"/>
        <v>4.9406813557960687</v>
      </c>
      <c r="AS59" s="8">
        <f t="shared" si="16"/>
        <v>5.1093086609897034</v>
      </c>
      <c r="AT59" s="8">
        <f t="shared" si="17"/>
        <v>5.1279520508531471</v>
      </c>
      <c r="AU59" s="8">
        <f t="shared" si="18"/>
        <v>5.3029703019097241</v>
      </c>
      <c r="AV59" s="8">
        <f t="shared" si="19"/>
        <v>5.120228092387161</v>
      </c>
      <c r="AW59" s="8"/>
      <c r="AX59" s="8">
        <f t="shared" si="20"/>
        <v>4.7731560900739503</v>
      </c>
      <c r="AY59" s="8">
        <f t="shared" si="21"/>
        <v>4.9323115839348066</v>
      </c>
      <c r="AZ59" s="8">
        <f t="shared" si="22"/>
        <v>4.8566895277975677</v>
      </c>
      <c r="BA59" s="8">
        <v>4.7652785978989849</v>
      </c>
      <c r="BB59" s="8">
        <f t="shared" si="23"/>
        <v>4.6785147029018681</v>
      </c>
      <c r="BC59" s="8">
        <v>4.6853281112891239</v>
      </c>
      <c r="BD59" s="8">
        <f t="shared" si="24"/>
        <v>4.7682500143894302</v>
      </c>
      <c r="BE59" s="5"/>
      <c r="BF59" s="60">
        <f t="shared" si="25"/>
        <v>38.843294999999998</v>
      </c>
      <c r="BG59" s="62">
        <f t="shared" si="26"/>
        <v>39.699645699999998</v>
      </c>
      <c r="BH59" s="62">
        <f t="shared" si="27"/>
        <v>35.648877299999995</v>
      </c>
      <c r="BI59" s="62">
        <f t="shared" si="28"/>
        <v>42.757855499999991</v>
      </c>
      <c r="BJ59" s="62">
        <f t="shared" si="29"/>
        <v>39.484645700000002</v>
      </c>
      <c r="BK59" s="62">
        <f t="shared" si="30"/>
        <v>42.819594599999995</v>
      </c>
      <c r="BL59" s="62">
        <f t="shared" si="31"/>
        <v>37.9356358</v>
      </c>
      <c r="BM59" s="62">
        <f t="shared" si="32"/>
        <v>38.484645700000002</v>
      </c>
      <c r="BN59" s="63">
        <f t="shared" si="33"/>
        <v>41.842145699999996</v>
      </c>
      <c r="BO59" s="50"/>
      <c r="BP59" s="104"/>
      <c r="BX59" s="53">
        <f t="shared" si="35"/>
        <v>2019</v>
      </c>
      <c r="BY59" s="97">
        <f t="shared" si="36"/>
        <v>43525</v>
      </c>
      <c r="BZ59" s="56">
        <f t="shared" si="37"/>
        <v>4.8328726010951168</v>
      </c>
      <c r="CA59" s="56">
        <f t="shared" si="38"/>
        <v>4.6785147029018681</v>
      </c>
      <c r="CB59" s="56">
        <v>4.7619622713683727</v>
      </c>
      <c r="CC59" s="56">
        <v>4.6820748488940014</v>
      </c>
      <c r="CD59" s="56">
        <v>4.7619622713683727</v>
      </c>
      <c r="CE59" s="56">
        <f t="shared" si="39"/>
        <v>4.7095732908065804</v>
      </c>
      <c r="CF59" s="1"/>
      <c r="CG59" s="98">
        <v>-1</v>
      </c>
      <c r="CH59" s="99">
        <v>-1.5</v>
      </c>
      <c r="CI59" s="99">
        <v>0</v>
      </c>
      <c r="CJ59" s="99">
        <v>-0.5</v>
      </c>
      <c r="CK59" s="99">
        <v>2.25</v>
      </c>
      <c r="CL59" s="99">
        <v>2</v>
      </c>
      <c r="CM59" s="99">
        <v>-1.6582499999999953</v>
      </c>
      <c r="CN59" s="100">
        <v>8.7310000000002219E-2</v>
      </c>
      <c r="CO59" s="13"/>
      <c r="CP59" s="101">
        <v>1.0733149476006618</v>
      </c>
      <c r="CQ59" s="102">
        <v>1.0320132377275235</v>
      </c>
      <c r="CR59" s="102">
        <v>1.0216657473800332</v>
      </c>
      <c r="CS59" s="102">
        <v>0.9696635410921125</v>
      </c>
      <c r="CT59" s="102">
        <v>1.0702952227589908</v>
      </c>
      <c r="CU59" s="103">
        <v>1.0033317045000221</v>
      </c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</row>
    <row r="60" spans="1:143" ht="12.75" x14ac:dyDescent="0.2">
      <c r="A60" s="3">
        <f t="shared" si="0"/>
        <v>2019</v>
      </c>
      <c r="B60" s="43">
        <v>43556</v>
      </c>
      <c r="C60" s="43">
        <v>43585</v>
      </c>
      <c r="D60" s="44">
        <f t="shared" si="1"/>
        <v>43556</v>
      </c>
      <c r="E60" s="94">
        <v>41.541080000000001</v>
      </c>
      <c r="F60" s="46">
        <v>35.960639999999998</v>
      </c>
      <c r="G60" s="94">
        <v>42.45682</v>
      </c>
      <c r="H60" s="46">
        <v>38.529420000000002</v>
      </c>
      <c r="I60" s="94">
        <v>38.227960000000003</v>
      </c>
      <c r="J60" s="46">
        <v>32.893070000000002</v>
      </c>
      <c r="K60" s="94">
        <v>47.35201</v>
      </c>
      <c r="L60" s="46">
        <v>41.559519999999999</v>
      </c>
      <c r="M60" s="94">
        <v>46.166719999999998</v>
      </c>
      <c r="N60" s="46">
        <v>41.273099999999999</v>
      </c>
      <c r="O60" s="94">
        <f t="shared" si="2"/>
        <v>41.20682</v>
      </c>
      <c r="P60" s="46">
        <f t="shared" si="3"/>
        <v>37.529420000000002</v>
      </c>
      <c r="Q60" s="94">
        <f t="shared" si="4"/>
        <v>39.45682</v>
      </c>
      <c r="R60" s="46">
        <f t="shared" si="5"/>
        <v>37.779420000000002</v>
      </c>
      <c r="S60" s="94">
        <f t="shared" si="6"/>
        <v>44.70682</v>
      </c>
      <c r="T60" s="46">
        <f t="shared" si="7"/>
        <v>36.529420000000002</v>
      </c>
      <c r="U60" s="94">
        <f t="shared" si="8"/>
        <v>39.318330000000003</v>
      </c>
      <c r="V60" s="95">
        <f t="shared" si="9"/>
        <v>39.204769999999996</v>
      </c>
      <c r="W60" s="96">
        <v>4.7193359021731407</v>
      </c>
      <c r="X60" s="96">
        <v>4.7826403785531575</v>
      </c>
      <c r="Y60" s="96">
        <v>4.5575814813371514</v>
      </c>
      <c r="Z60" s="96">
        <v>4.6193351515437344</v>
      </c>
      <c r="AA60" s="96">
        <v>4.2586663409126926</v>
      </c>
      <c r="AB60" s="96">
        <v>4.8045165911827974</v>
      </c>
      <c r="AC60" s="96">
        <v>4.709211886386643</v>
      </c>
      <c r="AD60" s="96">
        <v>4.8709795936897535</v>
      </c>
      <c r="AE60" s="96">
        <v>4.3665243333875159</v>
      </c>
      <c r="AF60" s="96">
        <f t="shared" si="10"/>
        <v>4.9734564360740912</v>
      </c>
      <c r="AG60" s="96">
        <f t="shared" si="11"/>
        <v>4.7729245773632307</v>
      </c>
      <c r="AH60" s="96">
        <f t="shared" si="12"/>
        <v>4.7256492194159012</v>
      </c>
      <c r="AI60" s="96">
        <f t="shared" si="13"/>
        <v>5.1937857113687267</v>
      </c>
      <c r="AJ60" s="96">
        <f t="shared" si="14"/>
        <v>4.7263574914488533</v>
      </c>
      <c r="AK60" s="126"/>
      <c r="AL60" s="99"/>
      <c r="AM60" s="13"/>
      <c r="AN60" s="13"/>
      <c r="AO60" s="13"/>
      <c r="AP60" s="13"/>
      <c r="AQ60" s="13"/>
      <c r="AR60" s="8">
        <f t="shared" si="15"/>
        <v>4.8180708470237246</v>
      </c>
      <c r="AS60" s="8">
        <f t="shared" si="16"/>
        <v>4.982485632370925</v>
      </c>
      <c r="AT60" s="8">
        <f t="shared" si="17"/>
        <v>5.0006946248873385</v>
      </c>
      <c r="AU60" s="8">
        <f t="shared" si="18"/>
        <v>5.1713407023198545</v>
      </c>
      <c r="AV60" s="8">
        <f t="shared" si="19"/>
        <v>4.9931479516504602</v>
      </c>
      <c r="AW60" s="8"/>
      <c r="AX60" s="8">
        <f t="shared" si="20"/>
        <v>4.7046482168739674</v>
      </c>
      <c r="AY60" s="8">
        <f t="shared" si="21"/>
        <v>4.8099001383933455</v>
      </c>
      <c r="AZ60" s="8">
        <f t="shared" si="22"/>
        <v>4.8077857275819573</v>
      </c>
      <c r="BA60" s="8">
        <v>4.6950293345026459</v>
      </c>
      <c r="BB60" s="8">
        <f t="shared" si="23"/>
        <v>4.3856347585948283</v>
      </c>
      <c r="BC60" s="8">
        <v>4.6162338375156038</v>
      </c>
      <c r="BD60" s="8">
        <f t="shared" si="24"/>
        <v>4.7006161241021944</v>
      </c>
      <c r="BE60" s="5"/>
      <c r="BF60" s="60">
        <f t="shared" si="25"/>
        <v>39.1414908</v>
      </c>
      <c r="BG60" s="62">
        <f t="shared" si="26"/>
        <v>40.768037999999997</v>
      </c>
      <c r="BH60" s="62">
        <f t="shared" si="27"/>
        <v>35.933957300000003</v>
      </c>
      <c r="BI60" s="62">
        <f t="shared" si="28"/>
        <v>44.062463399999999</v>
      </c>
      <c r="BJ60" s="62">
        <f t="shared" si="29"/>
        <v>38.735537999999998</v>
      </c>
      <c r="BK60" s="62">
        <f t="shared" si="30"/>
        <v>44.861239299999994</v>
      </c>
      <c r="BL60" s="62">
        <f t="shared" si="31"/>
        <v>39.269499199999998</v>
      </c>
      <c r="BM60" s="62">
        <f t="shared" si="32"/>
        <v>39.625537999999999</v>
      </c>
      <c r="BN60" s="63">
        <f t="shared" si="33"/>
        <v>41.190538000000004</v>
      </c>
      <c r="BO60" s="50"/>
      <c r="BP60" s="104"/>
      <c r="BX60" s="53">
        <f t="shared" si="35"/>
        <v>2019</v>
      </c>
      <c r="BY60" s="97">
        <f t="shared" si="36"/>
        <v>43556</v>
      </c>
      <c r="BZ60" s="56">
        <f t="shared" si="37"/>
        <v>4.7225522804168651</v>
      </c>
      <c r="CA60" s="56">
        <f t="shared" si="38"/>
        <v>4.3856347585948283</v>
      </c>
      <c r="CB60" s="56">
        <v>4.6917130079720337</v>
      </c>
      <c r="CC60" s="56">
        <v>4.612980449038111</v>
      </c>
      <c r="CD60" s="56">
        <v>4.6917130079720337</v>
      </c>
      <c r="CE60" s="56">
        <f t="shared" si="39"/>
        <v>4.4162424845163093</v>
      </c>
      <c r="CF60" s="1"/>
      <c r="CG60" s="98">
        <v>-1.25</v>
      </c>
      <c r="CH60" s="99">
        <v>-1</v>
      </c>
      <c r="CI60" s="99">
        <v>-3</v>
      </c>
      <c r="CJ60" s="99">
        <v>-0.75</v>
      </c>
      <c r="CK60" s="99">
        <v>2.25</v>
      </c>
      <c r="CL60" s="99">
        <v>-2</v>
      </c>
      <c r="CM60" s="99">
        <v>-2.2227499999999978</v>
      </c>
      <c r="CN60" s="100">
        <v>3.2441299999999984</v>
      </c>
      <c r="CO60" s="13"/>
      <c r="CP60" s="101">
        <v>1.0766606606606608</v>
      </c>
      <c r="CQ60" s="102">
        <v>1.0332492492492493</v>
      </c>
      <c r="CR60" s="102">
        <v>1.0230150150150152</v>
      </c>
      <c r="CS60" s="102">
        <v>0.92192192192192202</v>
      </c>
      <c r="CT60" s="102">
        <v>1.0662712933753944</v>
      </c>
      <c r="CU60" s="103">
        <v>1.0036408650695405</v>
      </c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</row>
    <row r="61" spans="1:143" ht="12.75" x14ac:dyDescent="0.2">
      <c r="A61" s="3">
        <f t="shared" si="0"/>
        <v>2019</v>
      </c>
      <c r="B61" s="43">
        <v>43586</v>
      </c>
      <c r="C61" s="43">
        <v>43616</v>
      </c>
      <c r="D61" s="44">
        <f t="shared" si="1"/>
        <v>43586</v>
      </c>
      <c r="E61" s="94">
        <v>36.069139999999997</v>
      </c>
      <c r="F61" s="46">
        <v>31.60633</v>
      </c>
      <c r="G61" s="94">
        <v>41.588569999999997</v>
      </c>
      <c r="H61" s="46">
        <v>37.595140000000001</v>
      </c>
      <c r="I61" s="94">
        <v>32.996789999999997</v>
      </c>
      <c r="J61" s="46">
        <v>28.730340000000002</v>
      </c>
      <c r="K61" s="94">
        <v>42.735050000000001</v>
      </c>
      <c r="L61" s="46">
        <v>38.840139999999998</v>
      </c>
      <c r="M61" s="94">
        <v>44.423169999999999</v>
      </c>
      <c r="N61" s="46">
        <v>39.710799999999999</v>
      </c>
      <c r="O61" s="94">
        <f t="shared" si="2"/>
        <v>40.588569999999997</v>
      </c>
      <c r="P61" s="46">
        <f t="shared" si="3"/>
        <v>36.095140000000001</v>
      </c>
      <c r="Q61" s="94">
        <f t="shared" si="4"/>
        <v>40.588569999999997</v>
      </c>
      <c r="R61" s="46">
        <f t="shared" si="5"/>
        <v>36.595140000000001</v>
      </c>
      <c r="S61" s="94">
        <f t="shared" si="6"/>
        <v>44.338569999999997</v>
      </c>
      <c r="T61" s="46">
        <f t="shared" si="7"/>
        <v>35.595140000000001</v>
      </c>
      <c r="U61" s="94">
        <f t="shared" si="8"/>
        <v>36.757389999999994</v>
      </c>
      <c r="V61" s="95">
        <f t="shared" si="9"/>
        <v>35.783639999999998</v>
      </c>
      <c r="W61" s="96">
        <v>4.7518297439057546</v>
      </c>
      <c r="X61" s="96">
        <v>4.8153940474555021</v>
      </c>
      <c r="Y61" s="96">
        <v>4.5893158334353323</v>
      </c>
      <c r="Z61" s="96">
        <v>4.5601218202885985</v>
      </c>
      <c r="AA61" s="96">
        <v>4.1992209091492354</v>
      </c>
      <c r="AB61" s="96">
        <v>4.8312128982063642</v>
      </c>
      <c r="AC61" s="96">
        <v>4.6854156257476802</v>
      </c>
      <c r="AD61" s="96">
        <v>4.5961010475801256</v>
      </c>
      <c r="AE61" s="96">
        <v>4.3475674976358212</v>
      </c>
      <c r="AF61" s="96">
        <f t="shared" si="10"/>
        <v>4.9122500631264217</v>
      </c>
      <c r="AG61" s="96">
        <f t="shared" si="11"/>
        <v>4.7126996208749024</v>
      </c>
      <c r="AH61" s="96">
        <f t="shared" si="12"/>
        <v>4.6660601185122772</v>
      </c>
      <c r="AI61" s="96">
        <f t="shared" si="13"/>
        <v>4.9007942741202619</v>
      </c>
      <c r="AJ61" s="96">
        <f t="shared" si="14"/>
        <v>4.702437407429537</v>
      </c>
      <c r="AK61" s="126"/>
      <c r="AL61" s="99"/>
      <c r="AM61" s="13"/>
      <c r="AN61" s="13"/>
      <c r="AO61" s="13"/>
      <c r="AP61" s="13"/>
      <c r="AQ61" s="13"/>
      <c r="AR61" s="8">
        <f t="shared" si="15"/>
        <v>4.793885197426242</v>
      </c>
      <c r="AS61" s="8">
        <f t="shared" si="16"/>
        <v>4.7031091244843228</v>
      </c>
      <c r="AT61" s="8">
        <f t="shared" si="17"/>
        <v>4.9755923433300433</v>
      </c>
      <c r="AU61" s="8">
        <f t="shared" si="18"/>
        <v>4.8813758728371095</v>
      </c>
      <c r="AV61" s="8">
        <f t="shared" si="19"/>
        <v>4.8384906345194292</v>
      </c>
      <c r="AW61" s="8"/>
      <c r="AX61" s="8">
        <f t="shared" si="20"/>
        <v>4.6443985920722417</v>
      </c>
      <c r="AY61" s="8">
        <f t="shared" si="21"/>
        <v>4.7857537551980514</v>
      </c>
      <c r="AZ61" s="8">
        <f t="shared" si="22"/>
        <v>4.8344912415985366</v>
      </c>
      <c r="BA61" s="8">
        <v>4.6345929933155654</v>
      </c>
      <c r="BB61" s="8">
        <f t="shared" si="23"/>
        <v>4.3247213127874122</v>
      </c>
      <c r="BC61" s="8">
        <v>4.5567911486963553</v>
      </c>
      <c r="BD61" s="8">
        <f t="shared" si="24"/>
        <v>4.6411351283662468</v>
      </c>
      <c r="BE61" s="5"/>
      <c r="BF61" s="60">
        <f t="shared" si="25"/>
        <v>34.150131699999996</v>
      </c>
      <c r="BG61" s="62">
        <f t="shared" si="26"/>
        <v>39.871395099999994</v>
      </c>
      <c r="BH61" s="62">
        <f t="shared" si="27"/>
        <v>31.1622165</v>
      </c>
      <c r="BI61" s="62">
        <f t="shared" si="28"/>
        <v>42.396850899999997</v>
      </c>
      <c r="BJ61" s="62">
        <f t="shared" si="29"/>
        <v>38.871395100000001</v>
      </c>
      <c r="BK61" s="62">
        <f t="shared" si="30"/>
        <v>41.060238699999999</v>
      </c>
      <c r="BL61" s="62">
        <f t="shared" si="31"/>
        <v>36.338677499999989</v>
      </c>
      <c r="BM61" s="62">
        <f t="shared" si="32"/>
        <v>38.656395099999997</v>
      </c>
      <c r="BN61" s="63">
        <f t="shared" si="33"/>
        <v>40.578895099999997</v>
      </c>
      <c r="BO61" s="50"/>
      <c r="BP61" s="104"/>
      <c r="BX61" s="53">
        <f t="shared" si="35"/>
        <v>2019</v>
      </c>
      <c r="BY61" s="97">
        <f t="shared" si="36"/>
        <v>43586</v>
      </c>
      <c r="BZ61" s="56">
        <f t="shared" si="37"/>
        <v>4.7552041500517879</v>
      </c>
      <c r="CA61" s="56">
        <f t="shared" si="38"/>
        <v>4.3247213127874122</v>
      </c>
      <c r="CB61" s="56">
        <v>4.6312766667849523</v>
      </c>
      <c r="CC61" s="56">
        <v>4.5535376517485835</v>
      </c>
      <c r="CD61" s="56">
        <v>4.6312766667849523</v>
      </c>
      <c r="CE61" s="56">
        <f t="shared" si="39"/>
        <v>4.3552352680102988</v>
      </c>
      <c r="CF61" s="1"/>
      <c r="CG61" s="98">
        <v>-1</v>
      </c>
      <c r="CH61" s="99">
        <v>-1.4999999999999964</v>
      </c>
      <c r="CI61" s="99">
        <v>-1</v>
      </c>
      <c r="CJ61" s="99">
        <v>-1</v>
      </c>
      <c r="CK61" s="99">
        <v>2.75</v>
      </c>
      <c r="CL61" s="99">
        <v>-1.9999999999999964</v>
      </c>
      <c r="CM61" s="99">
        <v>0.68824999999999648</v>
      </c>
      <c r="CN61" s="100">
        <v>4.1773099999999985</v>
      </c>
      <c r="CO61" s="13"/>
      <c r="CP61" s="101">
        <v>1.0772190429806408</v>
      </c>
      <c r="CQ61" s="102">
        <v>1.0334591501278463</v>
      </c>
      <c r="CR61" s="102">
        <v>1.0232314623158409</v>
      </c>
      <c r="CS61" s="102">
        <v>0.9208571776451967</v>
      </c>
      <c r="CT61" s="102">
        <v>1.0662938485002542</v>
      </c>
      <c r="CU61" s="103">
        <v>1.003632928867253</v>
      </c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</row>
    <row r="62" spans="1:143" ht="12.75" x14ac:dyDescent="0.2">
      <c r="A62" s="3">
        <f t="shared" ref="A62:A125" si="52">YEAR(D62)</f>
        <v>2019</v>
      </c>
      <c r="B62" s="43">
        <v>43617</v>
      </c>
      <c r="C62" s="43">
        <v>43646</v>
      </c>
      <c r="D62" s="44">
        <f t="shared" si="1"/>
        <v>43617</v>
      </c>
      <c r="E62" s="94">
        <v>40.502079999999999</v>
      </c>
      <c r="F62" s="46">
        <v>33.555750000000003</v>
      </c>
      <c r="G62" s="94">
        <v>43.634079999999997</v>
      </c>
      <c r="H62" s="46">
        <v>38.686729999999997</v>
      </c>
      <c r="I62" s="94">
        <v>37.234679999999997</v>
      </c>
      <c r="J62" s="46">
        <v>30.593990000000002</v>
      </c>
      <c r="K62" s="94">
        <v>46.261020000000002</v>
      </c>
      <c r="L62" s="46">
        <v>40.359520000000003</v>
      </c>
      <c r="M62" s="94">
        <v>46.039020000000001</v>
      </c>
      <c r="N62" s="46">
        <v>40.33419</v>
      </c>
      <c r="O62" s="94">
        <f t="shared" si="2"/>
        <v>43.384079999999997</v>
      </c>
      <c r="P62" s="46">
        <f t="shared" si="3"/>
        <v>37.936729999999997</v>
      </c>
      <c r="Q62" s="94">
        <f t="shared" si="4"/>
        <v>43.634079999999997</v>
      </c>
      <c r="R62" s="46">
        <f t="shared" si="5"/>
        <v>37.936729999999997</v>
      </c>
      <c r="S62" s="94">
        <f t="shared" si="6"/>
        <v>46.634079999999997</v>
      </c>
      <c r="T62" s="46">
        <f t="shared" si="7"/>
        <v>36.686729999999997</v>
      </c>
      <c r="U62" s="94">
        <f t="shared" si="8"/>
        <v>42.032829999999997</v>
      </c>
      <c r="V62" s="95">
        <f t="shared" si="9"/>
        <v>37.208060000000003</v>
      </c>
      <c r="W62" s="96">
        <v>4.7840266517654246</v>
      </c>
      <c r="X62" s="96">
        <v>4.8466739979547686</v>
      </c>
      <c r="Y62" s="96">
        <v>4.6202303805988825</v>
      </c>
      <c r="Z62" s="96">
        <v>4.5578609974427549</v>
      </c>
      <c r="AA62" s="96">
        <v>4.1997551533308499</v>
      </c>
      <c r="AB62" s="96">
        <v>4.7839860000699845</v>
      </c>
      <c r="AC62" s="96">
        <v>4.6336377187085915</v>
      </c>
      <c r="AD62" s="96">
        <v>4.4984322090221811</v>
      </c>
      <c r="AE62" s="96">
        <v>4.2942534630761227</v>
      </c>
      <c r="AF62" s="96">
        <f t="shared" si="10"/>
        <v>4.908363979018131</v>
      </c>
      <c r="AG62" s="96">
        <f t="shared" si="11"/>
        <v>4.7099182481733486</v>
      </c>
      <c r="AH62" s="96">
        <f t="shared" si="12"/>
        <v>4.6631992088184413</v>
      </c>
      <c r="AI62" s="96">
        <f t="shared" si="13"/>
        <v>4.7966866224735112</v>
      </c>
      <c r="AJ62" s="96">
        <f t="shared" si="14"/>
        <v>4.6503311008251815</v>
      </c>
      <c r="AK62" s="126"/>
      <c r="AL62" s="99"/>
      <c r="AM62" s="13"/>
      <c r="AN62" s="13"/>
      <c r="AO62" s="13"/>
      <c r="AP62" s="13"/>
      <c r="AQ62" s="13"/>
      <c r="AR62" s="8">
        <f t="shared" si="15"/>
        <v>4.7412600251129087</v>
      </c>
      <c r="AS62" s="8">
        <f t="shared" si="16"/>
        <v>4.6038420866167096</v>
      </c>
      <c r="AT62" s="8">
        <f t="shared" si="17"/>
        <v>4.9209726860375644</v>
      </c>
      <c r="AU62" s="8">
        <f t="shared" si="18"/>
        <v>4.7783466313082448</v>
      </c>
      <c r="AV62" s="8">
        <f t="shared" si="19"/>
        <v>4.7611053572688569</v>
      </c>
      <c r="AW62" s="8"/>
      <c r="AX62" s="8">
        <f t="shared" si="20"/>
        <v>4.6420982025262063</v>
      </c>
      <c r="AY62" s="8">
        <f t="shared" si="21"/>
        <v>4.7332140220279966</v>
      </c>
      <c r="AZ62" s="8">
        <f t="shared" si="22"/>
        <v>4.7872480559014559</v>
      </c>
      <c r="BA62" s="8">
        <v>4.6324615456409965</v>
      </c>
      <c r="BB62" s="8">
        <f t="shared" si="23"/>
        <v>4.3252687502109337</v>
      </c>
      <c r="BC62" s="8">
        <v>4.5546947448048334</v>
      </c>
      <c r="BD62" s="8">
        <f t="shared" si="24"/>
        <v>4.6388640858289847</v>
      </c>
      <c r="BE62" s="5"/>
      <c r="BF62" s="60">
        <f t="shared" si="25"/>
        <v>37.515158099999994</v>
      </c>
      <c r="BG62" s="62">
        <f t="shared" si="26"/>
        <v>41.506719499999988</v>
      </c>
      <c r="BH62" s="62">
        <f t="shared" si="27"/>
        <v>34.379183299999994</v>
      </c>
      <c r="BI62" s="62">
        <f t="shared" si="28"/>
        <v>43.585943099999994</v>
      </c>
      <c r="BJ62" s="62">
        <f t="shared" si="29"/>
        <v>41.184219499999998</v>
      </c>
      <c r="BK62" s="62">
        <f t="shared" si="30"/>
        <v>43.723375000000004</v>
      </c>
      <c r="BL62" s="62">
        <f t="shared" si="31"/>
        <v>39.9581789</v>
      </c>
      <c r="BM62" s="62">
        <f t="shared" si="32"/>
        <v>41.041719499999999</v>
      </c>
      <c r="BN62" s="63">
        <f t="shared" si="33"/>
        <v>42.356719499999997</v>
      </c>
      <c r="BO62" s="50"/>
      <c r="BP62" s="104"/>
      <c r="BX62" s="53">
        <f t="shared" ref="BX62:BX125" si="53">YEAR($BY62)</f>
        <v>2019</v>
      </c>
      <c r="BY62" s="97">
        <f t="shared" si="36"/>
        <v>43617</v>
      </c>
      <c r="BZ62" s="56">
        <f t="shared" ref="BZ62:BZ125" si="54">(($Y62+BZ$4)*(1/(1-BZ$2))+BZ$3)</f>
        <v>4.7870125121914624</v>
      </c>
      <c r="CA62" s="56">
        <f t="shared" ref="CA62:CA125" si="55">(($AA62+CA$4)*(1/(1-CA$2))+CA$3)</f>
        <v>4.3252687502109337</v>
      </c>
      <c r="CB62" s="56">
        <v>4.6291452191103835</v>
      </c>
      <c r="CC62" s="56">
        <v>4.5514412440315706</v>
      </c>
      <c r="CD62" s="56">
        <v>4.6291452191103835</v>
      </c>
      <c r="CE62" s="56">
        <f t="shared" ref="CE62:CE125" si="56">(($AA62+CE$4)*(1/(1-CE$2))+CE$3)</f>
        <v>4.3557835481638438</v>
      </c>
      <c r="CF62" s="1"/>
      <c r="CG62" s="98">
        <v>-0.25</v>
      </c>
      <c r="CH62" s="99">
        <v>-0.75</v>
      </c>
      <c r="CI62" s="99">
        <v>0</v>
      </c>
      <c r="CJ62" s="99">
        <v>-0.75</v>
      </c>
      <c r="CK62" s="99">
        <v>3</v>
      </c>
      <c r="CL62" s="99">
        <v>-1.9999999999999964</v>
      </c>
      <c r="CM62" s="99">
        <v>1.5307499999999976</v>
      </c>
      <c r="CN62" s="100">
        <v>3.6523099999999999</v>
      </c>
      <c r="CO62" s="13"/>
      <c r="CP62" s="101">
        <v>1.0769007615133568</v>
      </c>
      <c r="CQ62" s="102">
        <v>1.0333615375317298</v>
      </c>
      <c r="CR62" s="102">
        <v>1.0231113260002418</v>
      </c>
      <c r="CS62" s="102">
        <v>0.92143116161005689</v>
      </c>
      <c r="CT62" s="102">
        <v>1.0663018579791295</v>
      </c>
      <c r="CU62" s="103">
        <v>1.0036026515515422</v>
      </c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</row>
    <row r="63" spans="1:143" ht="12.75" x14ac:dyDescent="0.2">
      <c r="A63" s="3">
        <f t="shared" si="52"/>
        <v>2019</v>
      </c>
      <c r="B63" s="43">
        <v>43647</v>
      </c>
      <c r="C63" s="43">
        <v>43677</v>
      </c>
      <c r="D63" s="44">
        <f t="shared" ref="D63:D126" si="57">+B63</f>
        <v>43647</v>
      </c>
      <c r="E63" s="94">
        <v>54.733849999999997</v>
      </c>
      <c r="F63" s="46">
        <v>38.43092</v>
      </c>
      <c r="G63" s="94">
        <v>56.91328</v>
      </c>
      <c r="H63" s="46">
        <v>42.298439999999999</v>
      </c>
      <c r="I63" s="94">
        <v>50.840249999999997</v>
      </c>
      <c r="J63" s="46">
        <v>35.254649999999998</v>
      </c>
      <c r="K63" s="94">
        <v>59.835430000000002</v>
      </c>
      <c r="L63" s="46">
        <v>43.705620000000003</v>
      </c>
      <c r="M63" s="94">
        <v>59.77657</v>
      </c>
      <c r="N63" s="46">
        <v>44.145659999999999</v>
      </c>
      <c r="O63" s="94">
        <f t="shared" si="2"/>
        <v>61.41328</v>
      </c>
      <c r="P63" s="46">
        <f t="shared" si="3"/>
        <v>41.298439999999999</v>
      </c>
      <c r="Q63" s="94">
        <f t="shared" si="4"/>
        <v>61.91328</v>
      </c>
      <c r="R63" s="46">
        <f t="shared" si="5"/>
        <v>42.298439999999999</v>
      </c>
      <c r="S63" s="94">
        <f t="shared" si="6"/>
        <v>61.16328</v>
      </c>
      <c r="T63" s="46">
        <f t="shared" si="7"/>
        <v>44.798439999999999</v>
      </c>
      <c r="U63" s="94">
        <f t="shared" si="8"/>
        <v>53.854599999999998</v>
      </c>
      <c r="V63" s="95">
        <f t="shared" si="9"/>
        <v>42.197670000000002</v>
      </c>
      <c r="W63" s="96">
        <v>4.8344368481848035</v>
      </c>
      <c r="X63" s="96">
        <v>5.0666685830591929</v>
      </c>
      <c r="Y63" s="96">
        <v>4.6360593091494895</v>
      </c>
      <c r="Z63" s="96">
        <v>4.6082259358357058</v>
      </c>
      <c r="AA63" s="96">
        <v>4.251041717102912</v>
      </c>
      <c r="AB63" s="96">
        <v>4.8092222050435183</v>
      </c>
      <c r="AC63" s="96">
        <v>4.6557189578215663</v>
      </c>
      <c r="AD63" s="96">
        <v>4.5232723823092194</v>
      </c>
      <c r="AE63" s="96">
        <v>4.3143734699500698</v>
      </c>
      <c r="AF63" s="96">
        <f t="shared" si="10"/>
        <v>4.9601348184149083</v>
      </c>
      <c r="AG63" s="96">
        <f t="shared" si="11"/>
        <v>4.7609908786168083</v>
      </c>
      <c r="AH63" s="96">
        <f t="shared" si="12"/>
        <v>4.7137326589075466</v>
      </c>
      <c r="AI63" s="96">
        <f t="shared" si="13"/>
        <v>4.8224044241249517</v>
      </c>
      <c r="AJ63" s="96">
        <f t="shared" si="14"/>
        <v>4.6721528404824255</v>
      </c>
      <c r="AK63" s="126"/>
      <c r="AL63" s="99"/>
      <c r="AM63" s="13"/>
      <c r="AN63" s="13"/>
      <c r="AO63" s="13"/>
      <c r="AP63" s="13"/>
      <c r="AQ63" s="13"/>
      <c r="AR63" s="8">
        <f t="shared" si="15"/>
        <v>4.7637025895127207</v>
      </c>
      <c r="AS63" s="8">
        <f t="shared" si="16"/>
        <v>4.6290887308763278</v>
      </c>
      <c r="AT63" s="8">
        <f t="shared" si="17"/>
        <v>4.9442658197680078</v>
      </c>
      <c r="AU63" s="8">
        <f t="shared" si="18"/>
        <v>4.8045501190428794</v>
      </c>
      <c r="AV63" s="8">
        <f t="shared" si="19"/>
        <v>4.7854018147999842</v>
      </c>
      <c r="AW63" s="8"/>
      <c r="AX63" s="8">
        <f t="shared" si="20"/>
        <v>4.6933445785874097</v>
      </c>
      <c r="AY63" s="8">
        <f t="shared" si="21"/>
        <v>4.7556201499965152</v>
      </c>
      <c r="AZ63" s="8">
        <f t="shared" si="22"/>
        <v>4.8124929643096124</v>
      </c>
      <c r="BA63" s="8">
        <v>4.6839122127847679</v>
      </c>
      <c r="BB63" s="8">
        <f t="shared" si="23"/>
        <v>4.3778218435320344</v>
      </c>
      <c r="BC63" s="8">
        <v>4.6052994957956788</v>
      </c>
      <c r="BD63" s="8">
        <f t="shared" si="24"/>
        <v>4.689456690944958</v>
      </c>
      <c r="BE63" s="5"/>
      <c r="BF63" s="60">
        <f t="shared" si="25"/>
        <v>47.723590099999996</v>
      </c>
      <c r="BG63" s="62">
        <f t="shared" si="26"/>
        <v>50.628898799999995</v>
      </c>
      <c r="BH63" s="62">
        <f t="shared" si="27"/>
        <v>44.138441999999998</v>
      </c>
      <c r="BI63" s="62">
        <f t="shared" si="28"/>
        <v>53.055278700000002</v>
      </c>
      <c r="BJ63" s="62">
        <f t="shared" si="29"/>
        <v>53.478898799999996</v>
      </c>
      <c r="BK63" s="62">
        <f t="shared" si="30"/>
        <v>52.899611700000001</v>
      </c>
      <c r="BL63" s="62">
        <f t="shared" si="31"/>
        <v>48.842120100000002</v>
      </c>
      <c r="BM63" s="62">
        <f t="shared" si="32"/>
        <v>52.763898799999993</v>
      </c>
      <c r="BN63" s="63">
        <f t="shared" si="33"/>
        <v>54.126398799999997</v>
      </c>
      <c r="BO63" s="50"/>
      <c r="BP63" s="104"/>
      <c r="BX63" s="53">
        <f t="shared" si="53"/>
        <v>2019</v>
      </c>
      <c r="BY63" s="97">
        <f t="shared" si="36"/>
        <v>43647</v>
      </c>
      <c r="BZ63" s="56">
        <f t="shared" si="54"/>
        <v>4.8032990936819528</v>
      </c>
      <c r="CA63" s="56">
        <f t="shared" si="55"/>
        <v>4.3778218435320344</v>
      </c>
      <c r="CB63" s="56">
        <v>4.6805958862541557</v>
      </c>
      <c r="CC63" s="56">
        <v>4.602046087365335</v>
      </c>
      <c r="CD63" s="56">
        <v>4.6805958862541557</v>
      </c>
      <c r="CE63" s="56">
        <f t="shared" si="56"/>
        <v>4.4084175421827911</v>
      </c>
      <c r="CF63" s="1"/>
      <c r="CG63" s="98">
        <v>4.5</v>
      </c>
      <c r="CH63" s="99">
        <v>-1</v>
      </c>
      <c r="CI63" s="99">
        <v>5</v>
      </c>
      <c r="CJ63" s="99">
        <v>0</v>
      </c>
      <c r="CK63" s="99">
        <v>4.25</v>
      </c>
      <c r="CL63" s="99">
        <v>2.5</v>
      </c>
      <c r="CM63" s="99">
        <v>-0.87924999999999898</v>
      </c>
      <c r="CN63" s="100">
        <v>3.7667499999999983</v>
      </c>
      <c r="CO63" s="13"/>
      <c r="CP63" s="101">
        <v>1.0763653708561891</v>
      </c>
      <c r="CQ63" s="102">
        <v>1.0331504889100882</v>
      </c>
      <c r="CR63" s="102">
        <v>1.0228953016932985</v>
      </c>
      <c r="CS63" s="102">
        <v>0.92248986405914624</v>
      </c>
      <c r="CT63" s="102">
        <v>1.0661317772915146</v>
      </c>
      <c r="CU63" s="103">
        <v>1.0035298270384749</v>
      </c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</row>
    <row r="64" spans="1:143" ht="12.75" x14ac:dyDescent="0.2">
      <c r="A64" s="3">
        <f t="shared" si="52"/>
        <v>2019</v>
      </c>
      <c r="B64" s="43">
        <v>43678</v>
      </c>
      <c r="C64" s="43">
        <v>43708</v>
      </c>
      <c r="D64" s="44">
        <f t="shared" si="57"/>
        <v>43678</v>
      </c>
      <c r="E64" s="94">
        <v>58.057340000000003</v>
      </c>
      <c r="F64" s="46">
        <v>39.798400000000001</v>
      </c>
      <c r="G64" s="94">
        <v>57.122160000000001</v>
      </c>
      <c r="H64" s="46">
        <v>43.080309999999997</v>
      </c>
      <c r="I64" s="94">
        <v>54.020330000000001</v>
      </c>
      <c r="J64" s="46">
        <v>36.561970000000002</v>
      </c>
      <c r="K64" s="94">
        <v>60.139659999999999</v>
      </c>
      <c r="L64" s="46">
        <v>44.299810000000001</v>
      </c>
      <c r="M64" s="94">
        <v>60.136290000000002</v>
      </c>
      <c r="N64" s="46">
        <v>45.037669999999999</v>
      </c>
      <c r="O64" s="94">
        <f t="shared" si="2"/>
        <v>60.622160000000001</v>
      </c>
      <c r="P64" s="46">
        <f t="shared" si="3"/>
        <v>42.080309999999997</v>
      </c>
      <c r="Q64" s="94">
        <f t="shared" si="4"/>
        <v>61.372160000000001</v>
      </c>
      <c r="R64" s="46">
        <f t="shared" si="5"/>
        <v>43.080309999999997</v>
      </c>
      <c r="S64" s="94">
        <f t="shared" si="6"/>
        <v>60.872160000000001</v>
      </c>
      <c r="T64" s="46">
        <f t="shared" si="7"/>
        <v>45.580309999999997</v>
      </c>
      <c r="U64" s="94">
        <f t="shared" si="8"/>
        <v>55.757840000000002</v>
      </c>
      <c r="V64" s="95">
        <f t="shared" si="9"/>
        <v>39.639150000000001</v>
      </c>
      <c r="W64" s="96">
        <v>4.865613896579343</v>
      </c>
      <c r="X64" s="96">
        <v>5.1382407613146031</v>
      </c>
      <c r="Y64" s="96">
        <v>4.6875026978682595</v>
      </c>
      <c r="Z64" s="96">
        <v>4.6274719014271817</v>
      </c>
      <c r="AA64" s="96">
        <v>4.2703290926017639</v>
      </c>
      <c r="AB64" s="96">
        <v>4.830766545766199</v>
      </c>
      <c r="AC64" s="96">
        <v>4.6756856686651549</v>
      </c>
      <c r="AD64" s="96">
        <v>4.5453967204464174</v>
      </c>
      <c r="AE64" s="96">
        <v>4.3323465403756343</v>
      </c>
      <c r="AF64" s="96">
        <f t="shared" si="10"/>
        <v>4.9799993262616233</v>
      </c>
      <c r="AG64" s="96">
        <f t="shared" si="11"/>
        <v>4.7805488037945061</v>
      </c>
      <c r="AH64" s="96">
        <f t="shared" si="12"/>
        <v>4.7330762827444817</v>
      </c>
      <c r="AI64" s="96">
        <f t="shared" si="13"/>
        <v>4.845892446506431</v>
      </c>
      <c r="AJ64" s="96">
        <f t="shared" si="14"/>
        <v>4.6920636162704081</v>
      </c>
      <c r="AK64" s="126"/>
      <c r="AL64" s="99"/>
      <c r="AM64" s="13"/>
      <c r="AN64" s="13"/>
      <c r="AO64" s="13"/>
      <c r="AP64" s="13"/>
      <c r="AQ64" s="13"/>
      <c r="AR64" s="8">
        <f t="shared" si="15"/>
        <v>4.7839960246622164</v>
      </c>
      <c r="AS64" s="8">
        <f t="shared" si="16"/>
        <v>4.6515750995491585</v>
      </c>
      <c r="AT64" s="8">
        <f t="shared" si="17"/>
        <v>4.965328372619199</v>
      </c>
      <c r="AU64" s="8">
        <f t="shared" si="18"/>
        <v>4.8278887172207554</v>
      </c>
      <c r="AV64" s="8">
        <f t="shared" si="19"/>
        <v>4.8071970535128319</v>
      </c>
      <c r="AW64" s="8"/>
      <c r="AX64" s="8">
        <f t="shared" si="20"/>
        <v>4.7129273681595256</v>
      </c>
      <c r="AY64" s="8">
        <f t="shared" si="21"/>
        <v>4.7758806379149208</v>
      </c>
      <c r="AZ64" s="8">
        <f t="shared" si="22"/>
        <v>4.8340447352208322</v>
      </c>
      <c r="BA64" s="8">
        <v>4.7035535534923874</v>
      </c>
      <c r="BB64" s="8">
        <f t="shared" si="23"/>
        <v>4.3975855237235004</v>
      </c>
      <c r="BC64" s="8">
        <v>4.6246179072140956</v>
      </c>
      <c r="BD64" s="8">
        <f t="shared" si="24"/>
        <v>4.7087896548741153</v>
      </c>
      <c r="BE64" s="5"/>
      <c r="BF64" s="60">
        <f t="shared" si="25"/>
        <v>50.205995799999997</v>
      </c>
      <c r="BG64" s="62">
        <f t="shared" si="26"/>
        <v>51.0841645</v>
      </c>
      <c r="BH64" s="62">
        <f t="shared" si="27"/>
        <v>46.513235199999997</v>
      </c>
      <c r="BI64" s="62">
        <f t="shared" si="28"/>
        <v>53.6438834</v>
      </c>
      <c r="BJ64" s="62">
        <f t="shared" si="29"/>
        <v>53.506664499999999</v>
      </c>
      <c r="BK64" s="62">
        <f t="shared" si="30"/>
        <v>53.3285245</v>
      </c>
      <c r="BL64" s="62">
        <f t="shared" si="31"/>
        <v>48.826803299999995</v>
      </c>
      <c r="BM64" s="62">
        <f t="shared" si="32"/>
        <v>52.649164499999998</v>
      </c>
      <c r="BN64" s="63">
        <f t="shared" si="33"/>
        <v>54.296664499999991</v>
      </c>
      <c r="BO64" s="50"/>
      <c r="BP64" s="104"/>
      <c r="BX64" s="53">
        <f t="shared" si="53"/>
        <v>2019</v>
      </c>
      <c r="BY64" s="97">
        <f t="shared" si="36"/>
        <v>43678</v>
      </c>
      <c r="BZ64" s="56">
        <f t="shared" si="54"/>
        <v>4.8562298362673726</v>
      </c>
      <c r="CA64" s="56">
        <f t="shared" si="55"/>
        <v>4.3975855237235004</v>
      </c>
      <c r="CB64" s="56">
        <v>4.7002372269617743</v>
      </c>
      <c r="CC64" s="56">
        <v>4.6213645340357488</v>
      </c>
      <c r="CD64" s="56">
        <v>4.7002372269617743</v>
      </c>
      <c r="CE64" s="56">
        <f t="shared" si="56"/>
        <v>4.428211646758788</v>
      </c>
      <c r="CF64" s="1"/>
      <c r="CG64" s="98">
        <v>3.5</v>
      </c>
      <c r="CH64" s="99">
        <v>-1</v>
      </c>
      <c r="CI64" s="99">
        <v>4.25</v>
      </c>
      <c r="CJ64" s="99">
        <v>0</v>
      </c>
      <c r="CK64" s="99">
        <v>3.75</v>
      </c>
      <c r="CL64" s="99">
        <v>2.5</v>
      </c>
      <c r="CM64" s="99">
        <v>-2.2995000000000019</v>
      </c>
      <c r="CN64" s="100">
        <v>-0.15925000000000011</v>
      </c>
      <c r="CO64" s="13"/>
      <c r="CP64" s="101">
        <v>1.076181429589171</v>
      </c>
      <c r="CQ64" s="102">
        <v>1.033080028496794</v>
      </c>
      <c r="CR64" s="102">
        <v>1.0228211826169555</v>
      </c>
      <c r="CS64" s="102">
        <v>0.92282118261695556</v>
      </c>
      <c r="CT64" s="102">
        <v>1.0661099007504236</v>
      </c>
      <c r="CU64" s="103">
        <v>1.0035027905564766</v>
      </c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</row>
    <row r="65" spans="1:143" ht="12.75" x14ac:dyDescent="0.2">
      <c r="A65" s="3">
        <f t="shared" si="52"/>
        <v>2019</v>
      </c>
      <c r="B65" s="43">
        <v>43709</v>
      </c>
      <c r="C65" s="43">
        <v>43738</v>
      </c>
      <c r="D65" s="44">
        <f t="shared" si="57"/>
        <v>43709</v>
      </c>
      <c r="E65" s="94">
        <v>50.602780000000003</v>
      </c>
      <c r="F65" s="46">
        <v>39.5989</v>
      </c>
      <c r="G65" s="94">
        <v>50.030299999999997</v>
      </c>
      <c r="H65" s="46">
        <v>42.261279999999999</v>
      </c>
      <c r="I65" s="94">
        <v>47.032040000000002</v>
      </c>
      <c r="J65" s="46">
        <v>36.437739999999998</v>
      </c>
      <c r="K65" s="94">
        <v>54.114449999999998</v>
      </c>
      <c r="L65" s="46">
        <v>44.067900000000002</v>
      </c>
      <c r="M65" s="94">
        <v>54.078319999999998</v>
      </c>
      <c r="N65" s="46">
        <v>44.268569999999997</v>
      </c>
      <c r="O65" s="94">
        <f t="shared" si="2"/>
        <v>52.030299999999997</v>
      </c>
      <c r="P65" s="46">
        <f t="shared" si="3"/>
        <v>39.761279999999999</v>
      </c>
      <c r="Q65" s="94">
        <f t="shared" si="4"/>
        <v>51.030299999999997</v>
      </c>
      <c r="R65" s="46">
        <f t="shared" si="5"/>
        <v>39.261279999999999</v>
      </c>
      <c r="S65" s="94">
        <f t="shared" si="6"/>
        <v>53.280299999999997</v>
      </c>
      <c r="T65" s="46">
        <f t="shared" si="7"/>
        <v>44.511279999999999</v>
      </c>
      <c r="U65" s="94">
        <f t="shared" si="8"/>
        <v>47.552779999999998</v>
      </c>
      <c r="V65" s="95">
        <f t="shared" si="9"/>
        <v>38.721399999999996</v>
      </c>
      <c r="W65" s="96">
        <v>4.8601682604239524</v>
      </c>
      <c r="X65" s="96">
        <v>5.1717696202188392</v>
      </c>
      <c r="Y65" s="96">
        <v>4.7011253496641565</v>
      </c>
      <c r="Z65" s="96">
        <v>4.6598693031771354</v>
      </c>
      <c r="AA65" s="96">
        <v>4.2999697015771901</v>
      </c>
      <c r="AB65" s="96">
        <v>4.8630276680788915</v>
      </c>
      <c r="AC65" s="96">
        <v>4.7081416827622835</v>
      </c>
      <c r="AD65" s="96">
        <v>4.6133123983808497</v>
      </c>
      <c r="AE65" s="96">
        <v>4.3635473272871597</v>
      </c>
      <c r="AF65" s="96">
        <f t="shared" si="10"/>
        <v>5.0150071562020653</v>
      </c>
      <c r="AG65" s="96">
        <f t="shared" si="11"/>
        <v>4.8141278093398192</v>
      </c>
      <c r="AH65" s="96">
        <f t="shared" si="12"/>
        <v>4.7662888469117659</v>
      </c>
      <c r="AI65" s="96">
        <f t="shared" si="13"/>
        <v>4.9182037516937536</v>
      </c>
      <c r="AJ65" s="96">
        <f t="shared" si="14"/>
        <v>4.7246352427700931</v>
      </c>
      <c r="AK65" s="126"/>
      <c r="AL65" s="99"/>
      <c r="AM65" s="13"/>
      <c r="AN65" s="13"/>
      <c r="AO65" s="13"/>
      <c r="AP65" s="13"/>
      <c r="AQ65" s="13"/>
      <c r="AR65" s="8">
        <f t="shared" si="15"/>
        <v>4.8169831311741875</v>
      </c>
      <c r="AS65" s="8">
        <f t="shared" si="16"/>
        <v>4.7206021123903339</v>
      </c>
      <c r="AT65" s="8">
        <f t="shared" si="17"/>
        <v>4.9995656847941916</v>
      </c>
      <c r="AU65" s="8">
        <f t="shared" si="18"/>
        <v>4.899531841975965</v>
      </c>
      <c r="AV65" s="8">
        <f t="shared" ref="AV65:AV128" si="58">(AR65+AS65+AT65+AU65)/4</f>
        <v>4.8591706925836693</v>
      </c>
      <c r="AW65" s="8"/>
      <c r="AX65" s="8">
        <f t="shared" si="20"/>
        <v>4.7458917574044932</v>
      </c>
      <c r="AY65" s="8">
        <f t="shared" si="21"/>
        <v>4.8088141884954672</v>
      </c>
      <c r="AZ65" s="8">
        <f t="shared" si="22"/>
        <v>4.866316983713916</v>
      </c>
      <c r="BA65" s="8">
        <v>4.7364390157003768</v>
      </c>
      <c r="BB65" s="8">
        <f t="shared" si="23"/>
        <v>4.4279581120782767</v>
      </c>
      <c r="BC65" s="8">
        <v>4.6569626894810368</v>
      </c>
      <c r="BD65" s="8">
        <f t="shared" si="24"/>
        <v>4.7413335039448876</v>
      </c>
      <c r="BE65" s="5"/>
      <c r="BF65" s="60">
        <f t="shared" si="25"/>
        <v>45.871111599999999</v>
      </c>
      <c r="BG65" s="62">
        <f t="shared" si="26"/>
        <v>46.689621399999993</v>
      </c>
      <c r="BH65" s="62">
        <f t="shared" si="27"/>
        <v>42.476490999999996</v>
      </c>
      <c r="BI65" s="62">
        <f t="shared" si="28"/>
        <v>49.86012749999999</v>
      </c>
      <c r="BJ65" s="62">
        <f t="shared" si="29"/>
        <v>45.969621399999994</v>
      </c>
      <c r="BK65" s="62">
        <f t="shared" si="30"/>
        <v>49.794433499999997</v>
      </c>
      <c r="BL65" s="62">
        <f t="shared" si="31"/>
        <v>43.755286599999991</v>
      </c>
      <c r="BM65" s="62">
        <f t="shared" si="32"/>
        <v>46.754621399999991</v>
      </c>
      <c r="BN65" s="63">
        <f t="shared" si="33"/>
        <v>49.5096214</v>
      </c>
      <c r="BO65" s="50"/>
      <c r="BP65" s="104"/>
      <c r="BX65" s="53">
        <f t="shared" si="53"/>
        <v>2019</v>
      </c>
      <c r="BY65" s="97">
        <f t="shared" si="36"/>
        <v>43709</v>
      </c>
      <c r="BZ65" s="56">
        <f t="shared" si="54"/>
        <v>4.8702463521598487</v>
      </c>
      <c r="CA65" s="56">
        <f t="shared" si="55"/>
        <v>4.4279581120782767</v>
      </c>
      <c r="CB65" s="56">
        <v>4.7331226891697638</v>
      </c>
      <c r="CC65" s="56">
        <v>4.6537093753250458</v>
      </c>
      <c r="CD65" s="56">
        <v>4.7331226891697638</v>
      </c>
      <c r="CE65" s="56">
        <f t="shared" si="56"/>
        <v>4.4586309909453918</v>
      </c>
      <c r="CF65" s="1"/>
      <c r="CG65" s="98">
        <v>2</v>
      </c>
      <c r="CH65" s="99">
        <v>-2.5</v>
      </c>
      <c r="CI65" s="99">
        <v>1</v>
      </c>
      <c r="CJ65" s="99">
        <v>-3</v>
      </c>
      <c r="CK65" s="99">
        <v>3.25</v>
      </c>
      <c r="CL65" s="99">
        <v>2.25</v>
      </c>
      <c r="CM65" s="99">
        <v>-3.0500000000000043</v>
      </c>
      <c r="CN65" s="100">
        <v>-0.87750000000000483</v>
      </c>
      <c r="CO65" s="13"/>
      <c r="CP65" s="101">
        <v>1.0762119771863117</v>
      </c>
      <c r="CQ65" s="102">
        <v>1.0331036121673003</v>
      </c>
      <c r="CR65" s="102">
        <v>1.0228374524714829</v>
      </c>
      <c r="CS65" s="102">
        <v>0.92276615969581743</v>
      </c>
      <c r="CT65" s="102">
        <v>1.066089466089466</v>
      </c>
      <c r="CU65" s="103">
        <v>1.0035031995889581</v>
      </c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</row>
    <row r="66" spans="1:143" ht="12.75" x14ac:dyDescent="0.2">
      <c r="A66" s="3">
        <f t="shared" si="52"/>
        <v>2019</v>
      </c>
      <c r="B66" s="43">
        <v>43739</v>
      </c>
      <c r="C66" s="43">
        <v>43769</v>
      </c>
      <c r="D66" s="44">
        <f t="shared" si="57"/>
        <v>43739</v>
      </c>
      <c r="E66" s="94">
        <v>49.029319999999998</v>
      </c>
      <c r="F66" s="46">
        <v>38.942349999999998</v>
      </c>
      <c r="G66" s="94">
        <v>43.638350000000003</v>
      </c>
      <c r="H66" s="46">
        <v>40.123019999999997</v>
      </c>
      <c r="I66" s="94">
        <v>45.635730000000002</v>
      </c>
      <c r="J66" s="46">
        <v>35.749650000000003</v>
      </c>
      <c r="K66" s="94">
        <v>51.81514</v>
      </c>
      <c r="L66" s="46">
        <v>43.572159999999997</v>
      </c>
      <c r="M66" s="94">
        <v>50.545639999999999</v>
      </c>
      <c r="N66" s="46">
        <v>43.24239</v>
      </c>
      <c r="O66" s="94">
        <f t="shared" si="2"/>
        <v>43.888350000000003</v>
      </c>
      <c r="P66" s="46">
        <f t="shared" si="3"/>
        <v>39.123019999999997</v>
      </c>
      <c r="Q66" s="94">
        <f t="shared" si="4"/>
        <v>43.138350000000003</v>
      </c>
      <c r="R66" s="46">
        <f t="shared" si="5"/>
        <v>39.123019999999997</v>
      </c>
      <c r="S66" s="94">
        <f t="shared" si="6"/>
        <v>46.638350000000003</v>
      </c>
      <c r="T66" s="46">
        <f t="shared" si="7"/>
        <v>41.123019999999997</v>
      </c>
      <c r="U66" s="94">
        <f t="shared" si="8"/>
        <v>46.416509999999995</v>
      </c>
      <c r="V66" s="95">
        <f t="shared" si="9"/>
        <v>37.62735</v>
      </c>
      <c r="W66" s="96">
        <v>4.893929490537853</v>
      </c>
      <c r="X66" s="96">
        <v>5.1211220241355297</v>
      </c>
      <c r="Y66" s="96">
        <v>4.7413914102072692</v>
      </c>
      <c r="Z66" s="96">
        <v>4.7173701612095682</v>
      </c>
      <c r="AA66" s="96">
        <v>4.3556086457793857</v>
      </c>
      <c r="AB66" s="96">
        <v>5.0084693951557666</v>
      </c>
      <c r="AC66" s="96">
        <v>4.8520935052831495</v>
      </c>
      <c r="AD66" s="96">
        <v>4.7539630440186373</v>
      </c>
      <c r="AE66" s="96">
        <v>4.493327502499354</v>
      </c>
      <c r="AF66" s="96">
        <f t="shared" si="10"/>
        <v>5.0755697171032059</v>
      </c>
      <c r="AG66" s="96">
        <f t="shared" si="11"/>
        <v>4.8729832684623045</v>
      </c>
      <c r="AH66" s="96">
        <f t="shared" si="12"/>
        <v>4.8245628810124179</v>
      </c>
      <c r="AI66" s="96">
        <f t="shared" si="13"/>
        <v>5.0680905566571139</v>
      </c>
      <c r="AJ66" s="96">
        <f t="shared" si="14"/>
        <v>4.8690032895770203</v>
      </c>
      <c r="AK66" s="126"/>
      <c r="AL66" s="99"/>
      <c r="AM66" s="13"/>
      <c r="AN66" s="13"/>
      <c r="AO66" s="13"/>
      <c r="AP66" s="13"/>
      <c r="AQ66" s="13"/>
      <c r="AR66" s="8">
        <f t="shared" si="15"/>
        <v>4.9632905023713274</v>
      </c>
      <c r="AS66" s="8">
        <f t="shared" si="16"/>
        <v>4.8635542880563438</v>
      </c>
      <c r="AT66" s="8">
        <f t="shared" si="17"/>
        <v>5.1514180801948353</v>
      </c>
      <c r="AU66" s="8">
        <f t="shared" si="18"/>
        <v>5.047901880511942</v>
      </c>
      <c r="AV66" s="8">
        <f t="shared" si="58"/>
        <v>5.0065411877836121</v>
      </c>
      <c r="AW66" s="8"/>
      <c r="AX66" s="8">
        <f t="shared" si="20"/>
        <v>4.8043989389596753</v>
      </c>
      <c r="AY66" s="8">
        <f t="shared" si="21"/>
        <v>4.9548840236257217</v>
      </c>
      <c r="AZ66" s="8">
        <f t="shared" si="22"/>
        <v>5.0118088705737041</v>
      </c>
      <c r="BA66" s="8">
        <v>4.7949964429654814</v>
      </c>
      <c r="BB66" s="8">
        <f t="shared" si="23"/>
        <v>4.4849710685309825</v>
      </c>
      <c r="BC66" s="8">
        <v>4.7145573561767016</v>
      </c>
      <c r="BD66" s="8">
        <f t="shared" si="24"/>
        <v>4.7990942854942924</v>
      </c>
      <c r="BE66" s="5"/>
      <c r="BF66" s="60">
        <f t="shared" si="25"/>
        <v>44.691922899999994</v>
      </c>
      <c r="BG66" s="62">
        <f t="shared" si="26"/>
        <v>42.126758099999996</v>
      </c>
      <c r="BH66" s="62">
        <f t="shared" si="27"/>
        <v>41.3847156</v>
      </c>
      <c r="BI66" s="62">
        <f t="shared" si="28"/>
        <v>47.4052425</v>
      </c>
      <c r="BJ66" s="62">
        <f t="shared" si="29"/>
        <v>41.4117581</v>
      </c>
      <c r="BK66" s="62">
        <f t="shared" si="30"/>
        <v>48.270658599999997</v>
      </c>
      <c r="BL66" s="62">
        <f t="shared" si="31"/>
        <v>42.637171199999997</v>
      </c>
      <c r="BM66" s="62">
        <f t="shared" si="32"/>
        <v>41.839258099999995</v>
      </c>
      <c r="BN66" s="63">
        <f t="shared" si="33"/>
        <v>44.266758099999997</v>
      </c>
      <c r="BO66" s="50"/>
      <c r="BP66" s="104"/>
      <c r="BX66" s="53">
        <f t="shared" si="53"/>
        <v>2019</v>
      </c>
      <c r="BY66" s="97">
        <f t="shared" si="36"/>
        <v>43739</v>
      </c>
      <c r="BZ66" s="56">
        <f t="shared" si="54"/>
        <v>4.9116766027443868</v>
      </c>
      <c r="CA66" s="56">
        <f t="shared" si="55"/>
        <v>4.4849710685309825</v>
      </c>
      <c r="CB66" s="56">
        <v>4.7916801164348692</v>
      </c>
      <c r="CC66" s="56">
        <v>4.7113041471187413</v>
      </c>
      <c r="CD66" s="56">
        <v>4.7916801164348692</v>
      </c>
      <c r="CE66" s="56">
        <f t="shared" si="56"/>
        <v>4.515731713648794</v>
      </c>
      <c r="CF66" s="1"/>
      <c r="CG66" s="98">
        <v>0.25</v>
      </c>
      <c r="CH66" s="99">
        <v>-1</v>
      </c>
      <c r="CI66" s="99">
        <v>-0.5</v>
      </c>
      <c r="CJ66" s="99">
        <v>-1</v>
      </c>
      <c r="CK66" s="99">
        <v>3</v>
      </c>
      <c r="CL66" s="99">
        <v>1</v>
      </c>
      <c r="CM66" s="99">
        <v>-2.6128100000000032</v>
      </c>
      <c r="CN66" s="100">
        <v>-1.3149999999999977</v>
      </c>
      <c r="CO66" s="13"/>
      <c r="CP66" s="101">
        <v>1.0759320434167059</v>
      </c>
      <c r="CQ66" s="102">
        <v>1.0329872581406323</v>
      </c>
      <c r="CR66" s="102">
        <v>1.0227229825389332</v>
      </c>
      <c r="CS66" s="102">
        <v>0.92331288343558271</v>
      </c>
      <c r="CT66" s="102">
        <v>1.0660769782452784</v>
      </c>
      <c r="CU66" s="103">
        <v>1.0034850491391929</v>
      </c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</row>
    <row r="67" spans="1:143" ht="12.75" x14ac:dyDescent="0.2">
      <c r="A67" s="3">
        <f t="shared" si="52"/>
        <v>2019</v>
      </c>
      <c r="B67" s="43">
        <v>43770</v>
      </c>
      <c r="C67" s="43">
        <v>43799</v>
      </c>
      <c r="D67" s="44">
        <f t="shared" si="57"/>
        <v>43770</v>
      </c>
      <c r="E67" s="94">
        <v>51.784680000000002</v>
      </c>
      <c r="F67" s="46">
        <v>41.258090000000003</v>
      </c>
      <c r="G67" s="94">
        <v>42.514650000000003</v>
      </c>
      <c r="H67" s="46">
        <v>40.607210000000002</v>
      </c>
      <c r="I67" s="94">
        <v>48.212800000000001</v>
      </c>
      <c r="J67" s="46">
        <v>38.006999999999998</v>
      </c>
      <c r="K67" s="94">
        <v>52.48789</v>
      </c>
      <c r="L67" s="46">
        <v>45.153449999999999</v>
      </c>
      <c r="M67" s="94">
        <v>51.15616</v>
      </c>
      <c r="N67" s="46">
        <v>44.955620000000003</v>
      </c>
      <c r="O67" s="94">
        <f t="shared" si="2"/>
        <v>41.764650000000003</v>
      </c>
      <c r="P67" s="46">
        <f t="shared" si="3"/>
        <v>39.607210000000002</v>
      </c>
      <c r="Q67" s="94">
        <f t="shared" si="4"/>
        <v>42.014650000000003</v>
      </c>
      <c r="R67" s="46">
        <f t="shared" si="5"/>
        <v>40.107210000000002</v>
      </c>
      <c r="S67" s="94">
        <f t="shared" si="6"/>
        <v>45.264650000000003</v>
      </c>
      <c r="T67" s="46">
        <f t="shared" si="7"/>
        <v>41.107210000000002</v>
      </c>
      <c r="U67" s="94">
        <f t="shared" si="8"/>
        <v>48.917180000000002</v>
      </c>
      <c r="V67" s="95">
        <f t="shared" si="9"/>
        <v>39.948090000000008</v>
      </c>
      <c r="W67" s="96">
        <v>5.0510140630431994</v>
      </c>
      <c r="X67" s="96">
        <v>5.1303935386474278</v>
      </c>
      <c r="Y67" s="96">
        <v>4.8919008525675602</v>
      </c>
      <c r="Z67" s="96">
        <v>4.8735323379394542</v>
      </c>
      <c r="AA67" s="96">
        <v>4.6971946685431822</v>
      </c>
      <c r="AB67" s="96">
        <v>5.1397094412641486</v>
      </c>
      <c r="AC67" s="96">
        <v>5.0210729965427445</v>
      </c>
      <c r="AD67" s="96">
        <v>5.193555778917319</v>
      </c>
      <c r="AE67" s="96">
        <v>4.60083480128415</v>
      </c>
      <c r="AF67" s="96">
        <f t="shared" si="10"/>
        <v>5.2353551933319293</v>
      </c>
      <c r="AG67" s="96">
        <f t="shared" si="11"/>
        <v>5.0312443410057446</v>
      </c>
      <c r="AH67" s="96">
        <f t="shared" si="12"/>
        <v>4.9809881052278069</v>
      </c>
      <c r="AI67" s="96">
        <f t="shared" si="13"/>
        <v>5.5581357853957272</v>
      </c>
      <c r="AJ67" s="96">
        <f t="shared" si="14"/>
        <v>5.037943369929569</v>
      </c>
      <c r="AK67" s="126"/>
      <c r="AL67" s="99"/>
      <c r="AM67" s="13"/>
      <c r="AN67" s="13"/>
      <c r="AO67" s="13"/>
      <c r="AP67" s="13"/>
      <c r="AQ67" s="13"/>
      <c r="AR67" s="8">
        <f t="shared" si="15"/>
        <v>5.1350350813525196</v>
      </c>
      <c r="AS67" s="8">
        <f t="shared" si="16"/>
        <v>5.3103402773831876</v>
      </c>
      <c r="AT67" s="8">
        <f t="shared" si="17"/>
        <v>5.3296717491793464</v>
      </c>
      <c r="AU67" s="8">
        <f t="shared" si="18"/>
        <v>5.5116209819870834</v>
      </c>
      <c r="AV67" s="8">
        <f t="shared" si="58"/>
        <v>5.321667022475534</v>
      </c>
      <c r="AW67" s="8"/>
      <c r="AX67" s="8">
        <f t="shared" si="20"/>
        <v>4.9632941126775076</v>
      </c>
      <c r="AY67" s="8">
        <f t="shared" si="21"/>
        <v>5.1263497681813739</v>
      </c>
      <c r="AZ67" s="8">
        <f t="shared" si="22"/>
        <v>5.1430941786048834</v>
      </c>
      <c r="BA67" s="8">
        <v>4.9545701319029796</v>
      </c>
      <c r="BB67" s="8">
        <f t="shared" si="23"/>
        <v>4.8349926104551519</v>
      </c>
      <c r="BC67" s="8">
        <v>4.8715074452942577</v>
      </c>
      <c r="BD67" s="8">
        <f t="shared" si="24"/>
        <v>4.9559623685981453</v>
      </c>
      <c r="BE67" s="5"/>
      <c r="BF67" s="60">
        <f t="shared" si="25"/>
        <v>47.258246299999996</v>
      </c>
      <c r="BG67" s="62">
        <f t="shared" si="26"/>
        <v>41.694450799999998</v>
      </c>
      <c r="BH67" s="62">
        <f t="shared" si="27"/>
        <v>43.824305999999993</v>
      </c>
      <c r="BI67" s="62">
        <f t="shared" si="28"/>
        <v>48.489927800000004</v>
      </c>
      <c r="BJ67" s="62">
        <f t="shared" si="29"/>
        <v>41.194450799999998</v>
      </c>
      <c r="BK67" s="62">
        <f t="shared" si="30"/>
        <v>49.334080799999995</v>
      </c>
      <c r="BL67" s="62">
        <f t="shared" si="31"/>
        <v>45.060471300000003</v>
      </c>
      <c r="BM67" s="62">
        <f t="shared" si="32"/>
        <v>40.836950799999997</v>
      </c>
      <c r="BN67" s="63">
        <f t="shared" si="33"/>
        <v>43.476950799999997</v>
      </c>
      <c r="BO67" s="50"/>
      <c r="BP67" s="104"/>
      <c r="BX67" s="53">
        <f t="shared" si="53"/>
        <v>2019</v>
      </c>
      <c r="BY67" s="97">
        <f t="shared" si="36"/>
        <v>43770</v>
      </c>
      <c r="BZ67" s="56">
        <f t="shared" si="54"/>
        <v>5.0665376402588338</v>
      </c>
      <c r="CA67" s="56">
        <f t="shared" si="55"/>
        <v>4.8349926104551519</v>
      </c>
      <c r="CB67" s="56">
        <v>4.9512538053723674</v>
      </c>
      <c r="CC67" s="56">
        <v>4.8682545226368656</v>
      </c>
      <c r="CD67" s="56">
        <v>4.9512538053723674</v>
      </c>
      <c r="CE67" s="56">
        <f t="shared" si="56"/>
        <v>4.8662920818382407</v>
      </c>
      <c r="CF67" s="1"/>
      <c r="CG67" s="98">
        <v>-0.75</v>
      </c>
      <c r="CH67" s="99">
        <v>-1</v>
      </c>
      <c r="CI67" s="99">
        <v>-0.5</v>
      </c>
      <c r="CJ67" s="99">
        <v>-0.5</v>
      </c>
      <c r="CK67" s="99">
        <v>2.75</v>
      </c>
      <c r="CL67" s="99">
        <v>0.5</v>
      </c>
      <c r="CM67" s="99">
        <v>-2.8674999999999997</v>
      </c>
      <c r="CN67" s="100">
        <v>-1.3099999999999952</v>
      </c>
      <c r="CO67" s="13"/>
      <c r="CP67" s="101">
        <v>1.0742424242424244</v>
      </c>
      <c r="CQ67" s="102">
        <v>1.0323609226594301</v>
      </c>
      <c r="CR67" s="102">
        <v>1.0220488466757123</v>
      </c>
      <c r="CS67" s="102">
        <v>0.96381727725011301</v>
      </c>
      <c r="CT67" s="102">
        <v>1.0701985348763137</v>
      </c>
      <c r="CU67" s="103">
        <v>1.0033599139862019</v>
      </c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</row>
    <row r="68" spans="1:143" ht="12.75" x14ac:dyDescent="0.2">
      <c r="A68" s="3">
        <f t="shared" si="52"/>
        <v>2019</v>
      </c>
      <c r="B68" s="43">
        <v>43800</v>
      </c>
      <c r="C68" s="43">
        <v>43830</v>
      </c>
      <c r="D68" s="44">
        <f t="shared" si="57"/>
        <v>43800</v>
      </c>
      <c r="E68" s="94">
        <v>53.730260000000001</v>
      </c>
      <c r="F68" s="46">
        <v>43.399380000000001</v>
      </c>
      <c r="G68" s="94">
        <v>44.844540000000002</v>
      </c>
      <c r="H68" s="46">
        <v>43.06758</v>
      </c>
      <c r="I68" s="94">
        <v>50.192860000000003</v>
      </c>
      <c r="J68" s="46">
        <v>40.212719999999997</v>
      </c>
      <c r="K68" s="94">
        <v>52.729329999999997</v>
      </c>
      <c r="L68" s="46">
        <v>47.236240000000002</v>
      </c>
      <c r="M68" s="94">
        <v>52.720869999999998</v>
      </c>
      <c r="N68" s="46">
        <v>47.229770000000002</v>
      </c>
      <c r="O68" s="94">
        <f t="shared" si="2"/>
        <v>44.344540000000002</v>
      </c>
      <c r="P68" s="46">
        <f t="shared" si="3"/>
        <v>42.56758</v>
      </c>
      <c r="Q68" s="94">
        <f t="shared" si="4"/>
        <v>44.344540000000002</v>
      </c>
      <c r="R68" s="46">
        <f t="shared" si="5"/>
        <v>42.56758</v>
      </c>
      <c r="S68" s="94">
        <f t="shared" si="6"/>
        <v>47.344540000000002</v>
      </c>
      <c r="T68" s="46">
        <f t="shared" si="7"/>
        <v>43.81758</v>
      </c>
      <c r="U68" s="94">
        <f t="shared" si="8"/>
        <v>49.92557</v>
      </c>
      <c r="V68" s="95">
        <f t="shared" si="9"/>
        <v>42.679380000000002</v>
      </c>
      <c r="W68" s="96">
        <v>5.2900952357187103</v>
      </c>
      <c r="X68" s="96">
        <v>5.4333899414496107</v>
      </c>
      <c r="Y68" s="96">
        <v>5.1220727886801045</v>
      </c>
      <c r="Z68" s="96">
        <v>4.9998434357611412</v>
      </c>
      <c r="AA68" s="96">
        <v>4.8307121339715406</v>
      </c>
      <c r="AB68" s="96">
        <v>5.1775521305919305</v>
      </c>
      <c r="AC68" s="96">
        <v>5.1136884721093336</v>
      </c>
      <c r="AD68" s="96">
        <v>5.2893515027097342</v>
      </c>
      <c r="AE68" s="96">
        <v>4.6288633546856843</v>
      </c>
      <c r="AF68" s="96">
        <f t="shared" si="10"/>
        <v>5.3614085742535762</v>
      </c>
      <c r="AG68" s="96">
        <f t="shared" si="11"/>
        <v>5.1580214722919866</v>
      </c>
      <c r="AH68" s="96">
        <f t="shared" si="12"/>
        <v>5.1061545397431765</v>
      </c>
      <c r="AI68" s="96">
        <f t="shared" si="13"/>
        <v>5.6576901653211298</v>
      </c>
      <c r="AJ68" s="96">
        <f t="shared" si="14"/>
        <v>5.1300718478930198</v>
      </c>
      <c r="AK68" s="126"/>
      <c r="AL68" s="99"/>
      <c r="AM68" s="13"/>
      <c r="AN68" s="13"/>
      <c r="AO68" s="13"/>
      <c r="AP68" s="13"/>
      <c r="AQ68" s="13"/>
      <c r="AR68" s="8">
        <f t="shared" si="15"/>
        <v>5.2291660657682009</v>
      </c>
      <c r="AS68" s="8">
        <f t="shared" si="16"/>
        <v>5.4077035498625206</v>
      </c>
      <c r="AT68" s="8">
        <f t="shared" si="17"/>
        <v>5.4273702817138529</v>
      </c>
      <c r="AU68" s="8">
        <f t="shared" si="18"/>
        <v>5.6126743057469</v>
      </c>
      <c r="AV68" s="8">
        <f t="shared" si="58"/>
        <v>5.4192285507728686</v>
      </c>
      <c r="AW68" s="8"/>
      <c r="AX68" s="8">
        <f t="shared" si="20"/>
        <v>5.0918157832327449</v>
      </c>
      <c r="AY68" s="8">
        <f t="shared" si="21"/>
        <v>5.2203279270515806</v>
      </c>
      <c r="AZ68" s="8">
        <f t="shared" si="22"/>
        <v>5.1809499190777508</v>
      </c>
      <c r="BA68" s="8">
        <v>5.0840357602629593</v>
      </c>
      <c r="BB68" s="8">
        <f t="shared" si="23"/>
        <v>4.9718073101460609</v>
      </c>
      <c r="BC68" s="8">
        <v>4.9988444896657631</v>
      </c>
      <c r="BD68" s="8">
        <f t="shared" si="24"/>
        <v>5.0828444357218894</v>
      </c>
      <c r="BE68" s="5"/>
      <c r="BF68" s="60">
        <f t="shared" si="25"/>
        <v>49.287981599999995</v>
      </c>
      <c r="BG68" s="62">
        <f t="shared" si="26"/>
        <v>44.080447199999995</v>
      </c>
      <c r="BH68" s="62">
        <f t="shared" si="27"/>
        <v>45.9013998</v>
      </c>
      <c r="BI68" s="62">
        <f t="shared" si="28"/>
        <v>50.359696999999997</v>
      </c>
      <c r="BJ68" s="62">
        <f t="shared" si="29"/>
        <v>43.580447199999995</v>
      </c>
      <c r="BK68" s="62">
        <f t="shared" si="30"/>
        <v>50.367301299999994</v>
      </c>
      <c r="BL68" s="62">
        <f t="shared" si="31"/>
        <v>46.809708299999997</v>
      </c>
      <c r="BM68" s="62">
        <f t="shared" si="32"/>
        <v>43.580447199999995</v>
      </c>
      <c r="BN68" s="63">
        <f t="shared" si="33"/>
        <v>45.827947199999997</v>
      </c>
      <c r="BO68" s="50"/>
      <c r="BP68" s="104"/>
      <c r="BX68" s="53">
        <f t="shared" si="53"/>
        <v>2019</v>
      </c>
      <c r="BY68" s="97">
        <f t="shared" si="36"/>
        <v>43800</v>
      </c>
      <c r="BZ68" s="56">
        <f t="shared" si="54"/>
        <v>5.3033644085606593</v>
      </c>
      <c r="CA68" s="56">
        <f t="shared" si="55"/>
        <v>4.9718073101460609</v>
      </c>
      <c r="CB68" s="56">
        <v>5.0807194337323462</v>
      </c>
      <c r="CC68" s="56">
        <v>4.9955917993714243</v>
      </c>
      <c r="CD68" s="56">
        <v>5.0807194337323462</v>
      </c>
      <c r="CE68" s="56">
        <f t="shared" si="56"/>
        <v>5.0033173952909893</v>
      </c>
      <c r="CF68" s="1"/>
      <c r="CG68" s="98">
        <v>-0.5</v>
      </c>
      <c r="CH68" s="99">
        <v>-0.5</v>
      </c>
      <c r="CI68" s="99">
        <v>-0.5</v>
      </c>
      <c r="CJ68" s="99">
        <v>-0.5</v>
      </c>
      <c r="CK68" s="99">
        <v>2.5</v>
      </c>
      <c r="CL68" s="99">
        <v>0.75</v>
      </c>
      <c r="CM68" s="99">
        <v>-3.8046900000000008</v>
      </c>
      <c r="CN68" s="100">
        <v>-0.71999999999999886</v>
      </c>
      <c r="CO68" s="13"/>
      <c r="CP68" s="101">
        <v>1.07231529209622</v>
      </c>
      <c r="CQ68" s="102">
        <v>1.0316365979381443</v>
      </c>
      <c r="CR68" s="102">
        <v>1.0212628865979383</v>
      </c>
      <c r="CS68" s="102">
        <v>0.96617268041237114</v>
      </c>
      <c r="CT68" s="102">
        <v>1.0696377736330618</v>
      </c>
      <c r="CU68" s="103">
        <v>1.0032038275059272</v>
      </c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</row>
    <row r="69" spans="1:143" ht="12.75" x14ac:dyDescent="0.2">
      <c r="A69" s="3">
        <f t="shared" si="52"/>
        <v>2020</v>
      </c>
      <c r="B69" s="43">
        <v>43831</v>
      </c>
      <c r="C69" s="43">
        <v>43861</v>
      </c>
      <c r="D69" s="44">
        <f t="shared" si="57"/>
        <v>43831</v>
      </c>
      <c r="E69" s="94">
        <v>68.408389999999997</v>
      </c>
      <c r="F69" s="46">
        <v>58.651449999999997</v>
      </c>
      <c r="G69" s="94">
        <v>59.444420000000001</v>
      </c>
      <c r="H69" s="46">
        <v>56.675519999999999</v>
      </c>
      <c r="I69" s="94">
        <v>63.905000000000001</v>
      </c>
      <c r="J69" s="46">
        <v>54.600290000000001</v>
      </c>
      <c r="K69" s="94">
        <v>67.200550000000007</v>
      </c>
      <c r="L69" s="46">
        <v>60.989060000000002</v>
      </c>
      <c r="M69" s="94">
        <v>67.200550000000007</v>
      </c>
      <c r="N69" s="46">
        <v>60.989060000000002</v>
      </c>
      <c r="O69" s="94">
        <f t="shared" si="2"/>
        <v>58.944420000000001</v>
      </c>
      <c r="P69" s="46">
        <f t="shared" si="3"/>
        <v>56.175519999999999</v>
      </c>
      <c r="Q69" s="94">
        <f t="shared" si="4"/>
        <v>58.944420000000001</v>
      </c>
      <c r="R69" s="46">
        <f t="shared" si="5"/>
        <v>56.175519999999999</v>
      </c>
      <c r="S69" s="94">
        <f t="shared" si="6"/>
        <v>61.194420000000001</v>
      </c>
      <c r="T69" s="46">
        <f t="shared" si="7"/>
        <v>55.175519999999999</v>
      </c>
      <c r="U69" s="94">
        <f t="shared" si="8"/>
        <v>66.301389999999998</v>
      </c>
      <c r="V69" s="95">
        <f t="shared" si="9"/>
        <v>57.809139999999999</v>
      </c>
      <c r="W69" s="96">
        <v>5.8328678472837128</v>
      </c>
      <c r="X69" s="96">
        <v>6.017931658749597</v>
      </c>
      <c r="Y69" s="96">
        <v>5.650730951524868</v>
      </c>
      <c r="Z69" s="96">
        <v>5.7814846574579359</v>
      </c>
      <c r="AA69" s="96">
        <v>5.5719005230854464</v>
      </c>
      <c r="AB69" s="96">
        <v>5.883531131791913</v>
      </c>
      <c r="AC69" s="96">
        <v>5.8997167709488014</v>
      </c>
      <c r="AD69" s="96">
        <v>6.1278093895102312</v>
      </c>
      <c r="AE69" s="96">
        <v>5.4573490271855452</v>
      </c>
      <c r="AF69" s="96">
        <f t="shared" si="10"/>
        <v>6.1949425179040718</v>
      </c>
      <c r="AG69" s="96">
        <f t="shared" si="11"/>
        <v>5.9626382483851161</v>
      </c>
      <c r="AH69" s="96">
        <f t="shared" si="12"/>
        <v>5.9024967141738793</v>
      </c>
      <c r="AI69" s="96">
        <f t="shared" si="13"/>
        <v>6.5553795633190184</v>
      </c>
      <c r="AJ69" s="96">
        <f t="shared" si="14"/>
        <v>5.9184064756086174</v>
      </c>
      <c r="AK69" s="126"/>
      <c r="AL69" s="99"/>
      <c r="AM69" s="13"/>
      <c r="AN69" s="13"/>
      <c r="AO69" s="13"/>
      <c r="AP69" s="13"/>
      <c r="AQ69" s="13"/>
      <c r="AR69" s="8">
        <f t="shared" si="15"/>
        <v>6.0280565006085993</v>
      </c>
      <c r="AS69" s="8">
        <f t="shared" si="16"/>
        <v>6.2598815016873974</v>
      </c>
      <c r="AT69" s="8">
        <f t="shared" si="17"/>
        <v>6.2565385266255475</v>
      </c>
      <c r="AU69" s="8">
        <f t="shared" si="18"/>
        <v>6.4971496553713326</v>
      </c>
      <c r="AV69" s="8">
        <f t="shared" si="58"/>
        <v>6.2604065460732183</v>
      </c>
      <c r="AW69" s="8"/>
      <c r="AX69" s="8">
        <f t="shared" si="20"/>
        <v>5.887136521629972</v>
      </c>
      <c r="AY69" s="8">
        <f t="shared" si="21"/>
        <v>6.0179213302372405</v>
      </c>
      <c r="AZ69" s="8">
        <f t="shared" si="22"/>
        <v>5.8871723975394072</v>
      </c>
      <c r="BA69" s="8">
        <v>5.8787486200771619</v>
      </c>
      <c r="BB69" s="8">
        <f t="shared" si="23"/>
        <v>5.7312994600732114</v>
      </c>
      <c r="BC69" s="8">
        <v>5.7804912323161801</v>
      </c>
      <c r="BD69" s="8">
        <f t="shared" si="24"/>
        <v>5.8680189427000862</v>
      </c>
      <c r="BE69" s="5"/>
      <c r="BF69" s="60">
        <f t="shared" si="25"/>
        <v>64.212905799999987</v>
      </c>
      <c r="BG69" s="62">
        <f t="shared" si="26"/>
        <v>58.253793000000002</v>
      </c>
      <c r="BH69" s="62">
        <f t="shared" si="27"/>
        <v>59.903974699999992</v>
      </c>
      <c r="BI69" s="62">
        <f t="shared" si="28"/>
        <v>64.529609300000004</v>
      </c>
      <c r="BJ69" s="62">
        <f t="shared" si="29"/>
        <v>57.753793000000002</v>
      </c>
      <c r="BK69" s="62">
        <f t="shared" si="30"/>
        <v>64.529609300000004</v>
      </c>
      <c r="BL69" s="62">
        <f t="shared" si="31"/>
        <v>62.649722499999996</v>
      </c>
      <c r="BM69" s="62">
        <f t="shared" si="32"/>
        <v>57.753793000000002</v>
      </c>
      <c r="BN69" s="63">
        <f t="shared" si="33"/>
        <v>58.606293000000001</v>
      </c>
      <c r="BO69" s="50"/>
      <c r="BP69" s="104"/>
      <c r="BX69" s="53">
        <f t="shared" si="53"/>
        <v>2020</v>
      </c>
      <c r="BY69" s="97">
        <f t="shared" si="36"/>
        <v>43831</v>
      </c>
      <c r="BZ69" s="56">
        <f t="shared" si="54"/>
        <v>5.8473073685820234</v>
      </c>
      <c r="CA69" s="56">
        <f t="shared" si="55"/>
        <v>5.7312994600732114</v>
      </c>
      <c r="CB69" s="56">
        <v>5.8754322935465488</v>
      </c>
      <c r="CC69" s="56">
        <v>5.7772399683610853</v>
      </c>
      <c r="CD69" s="56">
        <v>5.8754322935465488</v>
      </c>
      <c r="CE69" s="56">
        <f t="shared" si="56"/>
        <v>5.7639787141681502</v>
      </c>
      <c r="CF69" s="1"/>
      <c r="CG69" s="98">
        <v>-0.5</v>
      </c>
      <c r="CH69" s="99">
        <v>-0.5</v>
      </c>
      <c r="CI69" s="99">
        <v>-0.5</v>
      </c>
      <c r="CJ69" s="99">
        <v>-0.5</v>
      </c>
      <c r="CK69" s="99">
        <v>1.75</v>
      </c>
      <c r="CL69" s="99">
        <v>-1.5</v>
      </c>
      <c r="CM69" s="99">
        <v>-2.1069999999999993</v>
      </c>
      <c r="CN69" s="100">
        <v>-0.84230999999999767</v>
      </c>
      <c r="CO69" s="13"/>
      <c r="CP69" s="101">
        <v>1.0715141326048125</v>
      </c>
      <c r="CQ69" s="102">
        <v>1.0313334033834194</v>
      </c>
      <c r="CR69" s="102">
        <v>1.0209309656404331</v>
      </c>
      <c r="CS69" s="102">
        <v>0.96374908059262387</v>
      </c>
      <c r="CT69" s="102">
        <v>1.0697753710389091</v>
      </c>
      <c r="CU69" s="103">
        <v>1.0031678986272439</v>
      </c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</row>
    <row r="70" spans="1:143" ht="12.75" x14ac:dyDescent="0.2">
      <c r="A70" s="3">
        <f t="shared" si="52"/>
        <v>2020</v>
      </c>
      <c r="B70" s="43">
        <v>43862</v>
      </c>
      <c r="C70" s="43">
        <v>43890</v>
      </c>
      <c r="D70" s="44">
        <f t="shared" si="57"/>
        <v>43862</v>
      </c>
      <c r="E70" s="94">
        <v>64.97869</v>
      </c>
      <c r="F70" s="46">
        <v>57.727640000000001</v>
      </c>
      <c r="G70" s="94">
        <v>58.305439999999997</v>
      </c>
      <c r="H70" s="46">
        <v>56.221710000000002</v>
      </c>
      <c r="I70" s="94">
        <v>60.606099999999998</v>
      </c>
      <c r="J70" s="46">
        <v>53.674100000000003</v>
      </c>
      <c r="K70" s="94">
        <v>66.233890000000002</v>
      </c>
      <c r="L70" s="46">
        <v>60.250329999999998</v>
      </c>
      <c r="M70" s="94">
        <v>65.392840000000007</v>
      </c>
      <c r="N70" s="46">
        <v>60.224640000000001</v>
      </c>
      <c r="O70" s="94">
        <f t="shared" si="2"/>
        <v>57.305439999999997</v>
      </c>
      <c r="P70" s="46">
        <f t="shared" si="3"/>
        <v>54.971710000000002</v>
      </c>
      <c r="Q70" s="94">
        <f t="shared" si="4"/>
        <v>58.305439999999997</v>
      </c>
      <c r="R70" s="46">
        <f t="shared" si="5"/>
        <v>55.721710000000002</v>
      </c>
      <c r="S70" s="94">
        <f t="shared" si="6"/>
        <v>60.805439999999997</v>
      </c>
      <c r="T70" s="46">
        <f t="shared" si="7"/>
        <v>58.471710000000002</v>
      </c>
      <c r="U70" s="94">
        <f t="shared" si="8"/>
        <v>62.852690000000003</v>
      </c>
      <c r="V70" s="95">
        <f t="shared" si="9"/>
        <v>57.206389999999999</v>
      </c>
      <c r="W70" s="96">
        <v>5.8532728110983561</v>
      </c>
      <c r="X70" s="96">
        <v>5.9433715512882781</v>
      </c>
      <c r="Y70" s="96">
        <v>5.5701585017056798</v>
      </c>
      <c r="Z70" s="96">
        <v>5.6239373510246393</v>
      </c>
      <c r="AA70" s="96">
        <v>5.4430938199690235</v>
      </c>
      <c r="AB70" s="96">
        <v>5.7233051303320917</v>
      </c>
      <c r="AC70" s="96">
        <v>5.7414656894410152</v>
      </c>
      <c r="AD70" s="96">
        <v>5.9634393313833254</v>
      </c>
      <c r="AE70" s="96">
        <v>5.3861830725958963</v>
      </c>
      <c r="AF70" s="96">
        <f t="shared" si="10"/>
        <v>6.0267737280711486</v>
      </c>
      <c r="AG70" s="96">
        <f t="shared" si="11"/>
        <v>5.80039320296612</v>
      </c>
      <c r="AH70" s="96">
        <f t="shared" si="12"/>
        <v>5.7419303434183036</v>
      </c>
      <c r="AI70" s="96">
        <f t="shared" si="13"/>
        <v>6.3813791171601899</v>
      </c>
      <c r="AJ70" s="96">
        <f t="shared" si="14"/>
        <v>5.7597576025588992</v>
      </c>
      <c r="AK70" s="126"/>
      <c r="AL70" s="99"/>
      <c r="AM70" s="13"/>
      <c r="AN70" s="13"/>
      <c r="AO70" s="13"/>
      <c r="AP70" s="13"/>
      <c r="AQ70" s="13"/>
      <c r="AR70" s="8">
        <f t="shared" si="15"/>
        <v>5.8672158851926159</v>
      </c>
      <c r="AS70" s="8">
        <f t="shared" si="16"/>
        <v>6.0928217820747284</v>
      </c>
      <c r="AT70" s="8">
        <f t="shared" si="17"/>
        <v>6.0896020795498842</v>
      </c>
      <c r="AU70" s="8">
        <f t="shared" si="18"/>
        <v>6.3237584011196146</v>
      </c>
      <c r="AV70" s="8">
        <f t="shared" si="58"/>
        <v>6.0933495369842108</v>
      </c>
      <c r="AW70" s="8"/>
      <c r="AX70" s="8">
        <f t="shared" si="20"/>
        <v>5.7268319770295477</v>
      </c>
      <c r="AY70" s="8">
        <f t="shared" si="21"/>
        <v>5.8573418462110753</v>
      </c>
      <c r="AZ70" s="8">
        <f t="shared" si="22"/>
        <v>5.7268911375123794</v>
      </c>
      <c r="BA70" s="8">
        <v>5.7185803741060237</v>
      </c>
      <c r="BB70" s="8">
        <f t="shared" si="23"/>
        <v>5.5993118556911812</v>
      </c>
      <c r="BC70" s="8">
        <v>5.6229563614589999</v>
      </c>
      <c r="BD70" s="8">
        <f t="shared" si="24"/>
        <v>5.7097594686334894</v>
      </c>
      <c r="BE70" s="5"/>
      <c r="BF70" s="60">
        <f t="shared" si="25"/>
        <v>61.860738499999997</v>
      </c>
      <c r="BG70" s="62">
        <f t="shared" si="26"/>
        <v>57.409436099999994</v>
      </c>
      <c r="BH70" s="62">
        <f t="shared" si="27"/>
        <v>57.625339999999994</v>
      </c>
      <c r="BI70" s="62">
        <f t="shared" si="28"/>
        <v>63.170514000000004</v>
      </c>
      <c r="BJ70" s="62">
        <f t="shared" si="29"/>
        <v>57.19443609999999</v>
      </c>
      <c r="BK70" s="62">
        <f t="shared" si="30"/>
        <v>63.660959199999994</v>
      </c>
      <c r="BL70" s="62">
        <f t="shared" si="31"/>
        <v>60.424780999999996</v>
      </c>
      <c r="BM70" s="62">
        <f t="shared" si="32"/>
        <v>56.301936099999992</v>
      </c>
      <c r="BN70" s="63">
        <f t="shared" si="33"/>
        <v>59.801936099999999</v>
      </c>
      <c r="BO70" s="50"/>
      <c r="BP70" s="104"/>
      <c r="BX70" s="53">
        <f t="shared" si="53"/>
        <v>2020</v>
      </c>
      <c r="BY70" s="97">
        <f t="shared" si="36"/>
        <v>43862</v>
      </c>
      <c r="BZ70" s="56">
        <f t="shared" si="54"/>
        <v>5.7644053726779294</v>
      </c>
      <c r="CA70" s="56">
        <f t="shared" si="55"/>
        <v>5.5993118556911812</v>
      </c>
      <c r="CB70" s="56">
        <v>5.7152640475754106</v>
      </c>
      <c r="CC70" s="56">
        <v>5.6197048100362341</v>
      </c>
      <c r="CD70" s="56">
        <v>5.7152640475754106</v>
      </c>
      <c r="CE70" s="56">
        <f t="shared" si="56"/>
        <v>5.6317879268976014</v>
      </c>
      <c r="CF70" s="1"/>
      <c r="CG70" s="98">
        <v>-1</v>
      </c>
      <c r="CH70" s="99">
        <v>-1.25</v>
      </c>
      <c r="CI70" s="99">
        <v>0</v>
      </c>
      <c r="CJ70" s="99">
        <v>-0.5</v>
      </c>
      <c r="CK70" s="99">
        <v>2.5</v>
      </c>
      <c r="CL70" s="99">
        <v>2.25</v>
      </c>
      <c r="CM70" s="99">
        <v>-2.1259999999999977</v>
      </c>
      <c r="CN70" s="100">
        <v>-0.52125000000000199</v>
      </c>
      <c r="CO70" s="13"/>
      <c r="CP70" s="101">
        <v>1.0716288877174487</v>
      </c>
      <c r="CQ70" s="102">
        <v>1.0313758566157092</v>
      </c>
      <c r="CR70" s="102">
        <v>1.020980495519241</v>
      </c>
      <c r="CS70" s="102">
        <v>0.96784396415392726</v>
      </c>
      <c r="CT70" s="102">
        <v>1.0700836820083681</v>
      </c>
      <c r="CU70" s="103">
        <v>1.0031859309290176</v>
      </c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</row>
    <row r="71" spans="1:143" ht="12.75" x14ac:dyDescent="0.2">
      <c r="A71" s="3">
        <f t="shared" si="52"/>
        <v>2020</v>
      </c>
      <c r="B71" s="43">
        <v>43891</v>
      </c>
      <c r="C71" s="43">
        <v>43921</v>
      </c>
      <c r="D71" s="44">
        <f t="shared" si="57"/>
        <v>43891</v>
      </c>
      <c r="E71" s="94">
        <v>57.365769999999998</v>
      </c>
      <c r="F71" s="46">
        <v>51.555149999999998</v>
      </c>
      <c r="G71" s="94">
        <v>56.5625</v>
      </c>
      <c r="H71" s="46">
        <v>52.848790000000001</v>
      </c>
      <c r="I71" s="94">
        <v>53.328150000000001</v>
      </c>
      <c r="J71" s="46">
        <v>47.77319</v>
      </c>
      <c r="K71" s="94">
        <v>59.883620000000001</v>
      </c>
      <c r="L71" s="46">
        <v>55.472529999999999</v>
      </c>
      <c r="M71" s="94">
        <v>59.804079999999999</v>
      </c>
      <c r="N71" s="46">
        <v>55.520620000000001</v>
      </c>
      <c r="O71" s="94">
        <f t="shared" si="2"/>
        <v>55.5625</v>
      </c>
      <c r="P71" s="46">
        <f t="shared" si="3"/>
        <v>51.348790000000001</v>
      </c>
      <c r="Q71" s="94">
        <f t="shared" si="4"/>
        <v>56.5625</v>
      </c>
      <c r="R71" s="46">
        <f t="shared" si="5"/>
        <v>52.348790000000001</v>
      </c>
      <c r="S71" s="94">
        <f t="shared" si="6"/>
        <v>58.8125</v>
      </c>
      <c r="T71" s="46">
        <f t="shared" si="7"/>
        <v>54.848790000000001</v>
      </c>
      <c r="U71" s="94">
        <f t="shared" si="8"/>
        <v>55.16377</v>
      </c>
      <c r="V71" s="95">
        <f t="shared" si="9"/>
        <v>51.354959999999998</v>
      </c>
      <c r="W71" s="96">
        <v>5.4525293192896029</v>
      </c>
      <c r="X71" s="96">
        <v>5.4647057585659278</v>
      </c>
      <c r="Y71" s="96">
        <v>5.2767667255406083</v>
      </c>
      <c r="Z71" s="96">
        <v>5.4352874864426362</v>
      </c>
      <c r="AA71" s="96">
        <v>5.2523886980408161</v>
      </c>
      <c r="AB71" s="96">
        <v>5.6463272964134541</v>
      </c>
      <c r="AC71" s="96">
        <v>5.5694565601286525</v>
      </c>
      <c r="AD71" s="96">
        <v>5.7811833316927874</v>
      </c>
      <c r="AE71" s="96">
        <v>5.2442080336468564</v>
      </c>
      <c r="AF71" s="96">
        <f t="shared" si="10"/>
        <v>5.827213461589392</v>
      </c>
      <c r="AG71" s="96">
        <f t="shared" si="11"/>
        <v>5.6068059057883408</v>
      </c>
      <c r="AH71" s="96">
        <f t="shared" si="12"/>
        <v>5.5503685653672088</v>
      </c>
      <c r="AI71" s="96">
        <f t="shared" si="13"/>
        <v>6.186769093502555</v>
      </c>
      <c r="AJ71" s="96">
        <f t="shared" si="14"/>
        <v>5.587435695066441</v>
      </c>
      <c r="AK71" s="126"/>
      <c r="AL71" s="99"/>
      <c r="AM71" s="13"/>
      <c r="AN71" s="13"/>
      <c r="AO71" s="13"/>
      <c r="AP71" s="13"/>
      <c r="AQ71" s="13"/>
      <c r="AR71" s="8">
        <f t="shared" si="15"/>
        <v>5.6923920928231038</v>
      </c>
      <c r="AS71" s="8">
        <f t="shared" si="16"/>
        <v>5.9075834451598608</v>
      </c>
      <c r="AT71" s="8">
        <f t="shared" si="17"/>
        <v>5.9081524955192597</v>
      </c>
      <c r="AU71" s="8">
        <f t="shared" si="18"/>
        <v>6.1314995630966678</v>
      </c>
      <c r="AV71" s="8">
        <f t="shared" si="58"/>
        <v>5.909906899149723</v>
      </c>
      <c r="AW71" s="8"/>
      <c r="AX71" s="8">
        <f t="shared" si="20"/>
        <v>5.5348805478659306</v>
      </c>
      <c r="AY71" s="8">
        <f t="shared" si="21"/>
        <v>5.682801887497364</v>
      </c>
      <c r="AZ71" s="8">
        <f t="shared" si="22"/>
        <v>5.6498867555630206</v>
      </c>
      <c r="BA71" s="8">
        <v>5.5265824933377301</v>
      </c>
      <c r="BB71" s="8">
        <f t="shared" si="23"/>
        <v>5.403897241562472</v>
      </c>
      <c r="BC71" s="8">
        <v>5.4341151765643625</v>
      </c>
      <c r="BD71" s="8">
        <f t="shared" si="24"/>
        <v>5.5202568422326834</v>
      </c>
      <c r="BE71" s="5"/>
      <c r="BF71" s="60">
        <f t="shared" si="25"/>
        <v>54.867203399999994</v>
      </c>
      <c r="BG71" s="62">
        <f t="shared" si="26"/>
        <v>54.965604699999993</v>
      </c>
      <c r="BH71" s="62">
        <f t="shared" si="27"/>
        <v>50.939517199999997</v>
      </c>
      <c r="BI71" s="62">
        <f t="shared" si="28"/>
        <v>57.962192199999997</v>
      </c>
      <c r="BJ71" s="62">
        <f t="shared" si="29"/>
        <v>54.750604699999997</v>
      </c>
      <c r="BK71" s="62">
        <f t="shared" si="30"/>
        <v>57.986851299999998</v>
      </c>
      <c r="BL71" s="62">
        <f t="shared" si="31"/>
        <v>53.525981699999996</v>
      </c>
      <c r="BM71" s="62">
        <f t="shared" si="32"/>
        <v>53.750604699999997</v>
      </c>
      <c r="BN71" s="63">
        <f t="shared" si="33"/>
        <v>57.108104699999998</v>
      </c>
      <c r="BO71" s="50"/>
      <c r="BP71" s="104"/>
      <c r="BX71" s="53">
        <f t="shared" si="53"/>
        <v>2020</v>
      </c>
      <c r="BY71" s="97">
        <f t="shared" si="36"/>
        <v>43891</v>
      </c>
      <c r="BZ71" s="56">
        <f t="shared" si="54"/>
        <v>5.4625309245196094</v>
      </c>
      <c r="CA71" s="56">
        <f t="shared" si="55"/>
        <v>5.403897241562472</v>
      </c>
      <c r="CB71" s="56">
        <v>5.523266166807117</v>
      </c>
      <c r="CC71" s="56">
        <v>5.4308632805465535</v>
      </c>
      <c r="CD71" s="56">
        <v>5.523266166807117</v>
      </c>
      <c r="CE71" s="56">
        <f t="shared" si="56"/>
        <v>5.4360724897791624</v>
      </c>
      <c r="CF71" s="1"/>
      <c r="CG71" s="98">
        <v>-1</v>
      </c>
      <c r="CH71" s="99">
        <v>-1.5</v>
      </c>
      <c r="CI71" s="99">
        <v>0</v>
      </c>
      <c r="CJ71" s="99">
        <v>-0.5</v>
      </c>
      <c r="CK71" s="99">
        <v>2.25</v>
      </c>
      <c r="CL71" s="99">
        <v>2</v>
      </c>
      <c r="CM71" s="99">
        <v>-2.2019999999999982</v>
      </c>
      <c r="CN71" s="100">
        <v>-0.2001899999999992</v>
      </c>
      <c r="CO71" s="13"/>
      <c r="CP71" s="101">
        <v>1.072107680803333</v>
      </c>
      <c r="CQ71" s="102">
        <v>1.031556457643414</v>
      </c>
      <c r="CR71" s="102">
        <v>1.0211729516077341</v>
      </c>
      <c r="CS71" s="102">
        <v>0.9663497489584445</v>
      </c>
      <c r="CT71" s="102">
        <v>1.0701561840439002</v>
      </c>
      <c r="CU71" s="103">
        <v>1.0032281668316618</v>
      </c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</row>
    <row r="72" spans="1:143" ht="12.75" x14ac:dyDescent="0.2">
      <c r="A72" s="3">
        <f t="shared" si="52"/>
        <v>2020</v>
      </c>
      <c r="B72" s="43">
        <v>43922</v>
      </c>
      <c r="C72" s="43">
        <v>43951</v>
      </c>
      <c r="D72" s="44">
        <f t="shared" si="57"/>
        <v>43922</v>
      </c>
      <c r="E72" s="94">
        <v>56.493760000000002</v>
      </c>
      <c r="F72" s="46">
        <v>51.155209999999997</v>
      </c>
      <c r="G72" s="94">
        <v>58.1357</v>
      </c>
      <c r="H72" s="46">
        <v>53.865360000000003</v>
      </c>
      <c r="I72" s="94">
        <v>52.494500000000002</v>
      </c>
      <c r="J72" s="46">
        <v>47.39085</v>
      </c>
      <c r="K72" s="94">
        <v>62.831539999999997</v>
      </c>
      <c r="L72" s="46">
        <v>57.167090000000002</v>
      </c>
      <c r="M72" s="94">
        <v>61.364669999999997</v>
      </c>
      <c r="N72" s="46">
        <v>56.78069</v>
      </c>
      <c r="O72" s="94">
        <f t="shared" si="2"/>
        <v>56.8857</v>
      </c>
      <c r="P72" s="46">
        <f t="shared" si="3"/>
        <v>52.865360000000003</v>
      </c>
      <c r="Q72" s="94">
        <f t="shared" si="4"/>
        <v>55.1357</v>
      </c>
      <c r="R72" s="46">
        <f t="shared" si="5"/>
        <v>53.115360000000003</v>
      </c>
      <c r="S72" s="94">
        <f t="shared" si="6"/>
        <v>60.3857</v>
      </c>
      <c r="T72" s="46">
        <f t="shared" si="7"/>
        <v>51.865360000000003</v>
      </c>
      <c r="U72" s="94">
        <f t="shared" si="8"/>
        <v>53.727260000000008</v>
      </c>
      <c r="V72" s="95">
        <f t="shared" si="9"/>
        <v>54.111829999999998</v>
      </c>
      <c r="W72" s="96">
        <v>5.3714236847885415</v>
      </c>
      <c r="X72" s="96">
        <v>5.4008410994120117</v>
      </c>
      <c r="Y72" s="96">
        <v>5.1775209331522092</v>
      </c>
      <c r="Z72" s="96">
        <v>5.3290104699559695</v>
      </c>
      <c r="AA72" s="96">
        <v>4.8909419932084015</v>
      </c>
      <c r="AB72" s="96">
        <v>5.59229311242827</v>
      </c>
      <c r="AC72" s="96">
        <v>5.456887010862518</v>
      </c>
      <c r="AD72" s="96">
        <v>5.3779957181356073</v>
      </c>
      <c r="AE72" s="96">
        <v>5.1030166512387263</v>
      </c>
      <c r="AF72" s="96">
        <f t="shared" si="10"/>
        <v>5.7295654771454352</v>
      </c>
      <c r="AG72" s="96">
        <f t="shared" si="11"/>
        <v>5.5032506640876777</v>
      </c>
      <c r="AH72" s="96">
        <f t="shared" si="12"/>
        <v>5.4484612546015034</v>
      </c>
      <c r="AI72" s="96">
        <f t="shared" si="13"/>
        <v>5.7618462890683713</v>
      </c>
      <c r="AJ72" s="96">
        <f t="shared" si="14"/>
        <v>5.4760680825133914</v>
      </c>
      <c r="AK72" s="126"/>
      <c r="AL72" s="99"/>
      <c r="AM72" s="13"/>
      <c r="AN72" s="13"/>
      <c r="AO72" s="13"/>
      <c r="AP72" s="13"/>
      <c r="AQ72" s="13"/>
      <c r="AR72" s="8">
        <f t="shared" si="15"/>
        <v>5.5779805171892649</v>
      </c>
      <c r="AS72" s="8">
        <f t="shared" si="16"/>
        <v>5.4977982906145</v>
      </c>
      <c r="AT72" s="8">
        <f t="shared" si="17"/>
        <v>5.7894047408476901</v>
      </c>
      <c r="AU72" s="8">
        <f t="shared" si="18"/>
        <v>5.7061836216770843</v>
      </c>
      <c r="AV72" s="8">
        <f t="shared" si="58"/>
        <v>5.6428417925821348</v>
      </c>
      <c r="AW72" s="8"/>
      <c r="AX72" s="8">
        <f t="shared" si="20"/>
        <v>5.4267435754537745</v>
      </c>
      <c r="AY72" s="8">
        <f t="shared" si="21"/>
        <v>5.5685760637874351</v>
      </c>
      <c r="AZ72" s="8">
        <f t="shared" si="22"/>
        <v>5.5958339363278773</v>
      </c>
      <c r="BA72" s="8">
        <v>5.4166521997683743</v>
      </c>
      <c r="BB72" s="8">
        <f t="shared" si="23"/>
        <v>5.0335245549835044</v>
      </c>
      <c r="BC72" s="8">
        <v>5.3259922805699782</v>
      </c>
      <c r="BD72" s="8">
        <f t="shared" si="24"/>
        <v>5.4134994173339726</v>
      </c>
      <c r="BE72" s="5"/>
      <c r="BF72" s="60">
        <f t="shared" si="25"/>
        <v>54.198183499999999</v>
      </c>
      <c r="BG72" s="62">
        <f t="shared" si="26"/>
        <v>56.299453800000002</v>
      </c>
      <c r="BH72" s="62">
        <f t="shared" si="27"/>
        <v>50.299930500000002</v>
      </c>
      <c r="BI72" s="62">
        <f t="shared" si="28"/>
        <v>59.393558599999992</v>
      </c>
      <c r="BJ72" s="62">
        <f t="shared" si="29"/>
        <v>54.266953799999996</v>
      </c>
      <c r="BK72" s="62">
        <f t="shared" si="30"/>
        <v>60.395826499999998</v>
      </c>
      <c r="BL72" s="62">
        <f t="shared" si="31"/>
        <v>53.892625100000004</v>
      </c>
      <c r="BM72" s="62">
        <f t="shared" si="32"/>
        <v>55.156953799999997</v>
      </c>
      <c r="BN72" s="63">
        <f t="shared" si="33"/>
        <v>56.721953800000001</v>
      </c>
      <c r="BO72" s="50"/>
      <c r="BP72" s="104"/>
      <c r="BX72" s="53">
        <f t="shared" si="53"/>
        <v>2020</v>
      </c>
      <c r="BY72" s="97">
        <f t="shared" si="36"/>
        <v>43922</v>
      </c>
      <c r="BZ72" s="56">
        <f t="shared" si="54"/>
        <v>5.3604156941580507</v>
      </c>
      <c r="CA72" s="56">
        <f t="shared" si="55"/>
        <v>5.0335245549835044</v>
      </c>
      <c r="CB72" s="56">
        <v>5.4133358732377621</v>
      </c>
      <c r="CC72" s="56">
        <v>5.3227401872508553</v>
      </c>
      <c r="CD72" s="56">
        <v>5.4133358732377621</v>
      </c>
      <c r="CE72" s="56">
        <f t="shared" si="56"/>
        <v>5.0651296482023822</v>
      </c>
      <c r="CF72" s="1"/>
      <c r="CG72" s="98">
        <v>-1.25</v>
      </c>
      <c r="CH72" s="99">
        <v>-1</v>
      </c>
      <c r="CI72" s="99">
        <v>-3</v>
      </c>
      <c r="CJ72" s="99">
        <v>-0.75</v>
      </c>
      <c r="CK72" s="99">
        <v>2.25</v>
      </c>
      <c r="CL72" s="99">
        <v>-2</v>
      </c>
      <c r="CM72" s="99">
        <v>-2.7664999999999935</v>
      </c>
      <c r="CN72" s="100">
        <v>2.9566200000000009</v>
      </c>
      <c r="CO72" s="13"/>
      <c r="CP72" s="101">
        <v>1.075164987843001</v>
      </c>
      <c r="CQ72" s="102">
        <v>1.0326965381498205</v>
      </c>
      <c r="CR72" s="102">
        <v>1.0224151904596503</v>
      </c>
      <c r="CS72" s="102">
        <v>0.91779553085562104</v>
      </c>
      <c r="CT72" s="102">
        <v>1.0713742797597157</v>
      </c>
      <c r="CU72" s="103">
        <v>1.0035150208557904</v>
      </c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</row>
    <row r="73" spans="1:143" ht="12.75" x14ac:dyDescent="0.2">
      <c r="A73" s="3">
        <f t="shared" si="52"/>
        <v>2020</v>
      </c>
      <c r="B73" s="43">
        <v>43952</v>
      </c>
      <c r="C73" s="43">
        <v>43982</v>
      </c>
      <c r="D73" s="44">
        <f t="shared" si="57"/>
        <v>43952</v>
      </c>
      <c r="E73" s="94">
        <v>49.308500000000002</v>
      </c>
      <c r="F73" s="46">
        <v>44.7498</v>
      </c>
      <c r="G73" s="94">
        <v>54.388710000000003</v>
      </c>
      <c r="H73" s="46">
        <v>52.046520000000001</v>
      </c>
      <c r="I73" s="94">
        <v>45.625399999999999</v>
      </c>
      <c r="J73" s="46">
        <v>41.26728</v>
      </c>
      <c r="K73" s="94">
        <v>56.007689999999997</v>
      </c>
      <c r="L73" s="46">
        <v>52.840409999999999</v>
      </c>
      <c r="M73" s="94">
        <v>57.480170000000001</v>
      </c>
      <c r="N73" s="46">
        <v>54.221330000000002</v>
      </c>
      <c r="O73" s="94">
        <f t="shared" ref="O73:O136" si="59">G73+CG73</f>
        <v>53.388710000000003</v>
      </c>
      <c r="P73" s="46">
        <f t="shared" ref="P73:P136" si="60">H73+CH73</f>
        <v>50.546520000000001</v>
      </c>
      <c r="Q73" s="94">
        <f t="shared" ref="Q73:Q136" si="61">G73+CI73</f>
        <v>53.388710000000003</v>
      </c>
      <c r="R73" s="46">
        <f t="shared" ref="R73:R136" si="62">H73+CJ73</f>
        <v>51.046520000000001</v>
      </c>
      <c r="S73" s="94">
        <f t="shared" ref="S73:S136" si="63">G73+CK73</f>
        <v>57.138710000000003</v>
      </c>
      <c r="T73" s="46">
        <f t="shared" ref="T73:T136" si="64">H73+CL73</f>
        <v>50.046520000000001</v>
      </c>
      <c r="U73" s="94">
        <f t="shared" ref="U73:U136" si="65">E73+CM73</f>
        <v>49.453000000000003</v>
      </c>
      <c r="V73" s="95">
        <f t="shared" ref="V73:V136" si="66">F73+CN73</f>
        <v>48.639610000000005</v>
      </c>
      <c r="W73" s="96">
        <v>5.3988980805410236</v>
      </c>
      <c r="X73" s="96">
        <v>5.4744943511762321</v>
      </c>
      <c r="Y73" s="96">
        <v>5.2052917601197004</v>
      </c>
      <c r="Z73" s="96">
        <v>5.0808916684879355</v>
      </c>
      <c r="AA73" s="96">
        <v>4.6580299776396838</v>
      </c>
      <c r="AB73" s="96">
        <v>5.3233929618350668</v>
      </c>
      <c r="AC73" s="96">
        <v>5.1895674713844997</v>
      </c>
      <c r="AD73" s="96">
        <v>5.0965613521381554</v>
      </c>
      <c r="AE73" s="96">
        <v>4.8343291542839442</v>
      </c>
      <c r="AF73" s="96">
        <f t="shared" ref="AF73:AF136" si="67">+$Z73*$CP73</f>
        <v>5.4652789012674585</v>
      </c>
      <c r="AG73" s="96">
        <f t="shared" ref="AG73:AG136" si="68">+$Z73*$CQ73</f>
        <v>5.2480113733499341</v>
      </c>
      <c r="AH73" s="96">
        <f t="shared" ref="AH73:AH136" si="69">+$Z73*$CR73</f>
        <v>5.1958385788171082</v>
      </c>
      <c r="AI73" s="96">
        <f t="shared" ref="AI73:AI136" si="70">+$AD73*$CT73</f>
        <v>5.460718575838758</v>
      </c>
      <c r="AJ73" s="96">
        <f t="shared" ref="AJ73:AJ136" si="71">+AC73*CU73</f>
        <v>5.2077581829660122</v>
      </c>
      <c r="AK73" s="126"/>
      <c r="AL73" s="99"/>
      <c r="AM73" s="13"/>
      <c r="AN73" s="13"/>
      <c r="AO73" s="13"/>
      <c r="AP73" s="13"/>
      <c r="AQ73" s="13"/>
      <c r="AR73" s="8">
        <f t="shared" ref="AR73:AR136" si="72">AC73*(1/(1-AR$2))+AR$3</f>
        <v>5.3062867073732081</v>
      </c>
      <c r="AS73" s="8">
        <f t="shared" ref="AS73:AS136" si="73">AD73*(1/(1-AS$2))+AS$3</f>
        <v>5.2117586869988362</v>
      </c>
      <c r="AT73" s="8">
        <f t="shared" ref="AT73:AT136" si="74">(AC73+AT$3)*AT$5+((1/(1-AT$2)-1)*AC73+AT$4*AC73)</f>
        <v>5.5074137823709393</v>
      </c>
      <c r="AU73" s="8">
        <f t="shared" ref="AU73:AU136" si="75">(AD73+AU$3)*AU$5+((1/(1-AU$2)-1)*AD73+AU$4*AD73)</f>
        <v>5.4093031662831983</v>
      </c>
      <c r="AV73" s="8">
        <f t="shared" si="58"/>
        <v>5.3586905857565457</v>
      </c>
      <c r="AW73" s="8"/>
      <c r="AX73" s="8">
        <f t="shared" ref="AX73:AX136" si="76">(Z73*(1/(1-$AX$2))+0.00447)</f>
        <v>5.1742824424989173</v>
      </c>
      <c r="AY73" s="8">
        <f t="shared" ref="AY73:AY136" si="77">AC73*(1/(1-AY$2))+AY$3</f>
        <v>5.297323360106037</v>
      </c>
      <c r="AZ73" s="8">
        <f t="shared" ref="AZ73:AZ136" si="78">AB73*(1/(1-AZ$2))+AZ$3</f>
        <v>5.3268410477464068</v>
      </c>
      <c r="BA73" s="8">
        <v>5.1643439537115601</v>
      </c>
      <c r="BB73" s="8">
        <f t="shared" ref="BB73:BB136" si="79">AA73*(1/(1-BB$2))+BB$3</f>
        <v>4.7948607415100772</v>
      </c>
      <c r="BC73" s="8">
        <v>5.0778323115463788</v>
      </c>
      <c r="BD73" s="8">
        <f t="shared" ref="BD73:BD136" si="80">Z73*(1/(1-BD$2))+BD$3</f>
        <v>5.1642590341415726</v>
      </c>
      <c r="BE73" s="5"/>
      <c r="BF73" s="60">
        <f t="shared" ref="BF73:BF136" si="81">+$E73*$BG$4+$F73*$BG$5</f>
        <v>47.348258999999999</v>
      </c>
      <c r="BG73" s="62">
        <f t="shared" ref="BG73:BG136" si="82">+$G73*$BG$4+$H73*$BG$5</f>
        <v>53.381568299999998</v>
      </c>
      <c r="BH73" s="62">
        <f t="shared" ref="BH73:BH136" si="83">+$I73*$BG$4+$J73*$BG$5</f>
        <v>43.751408400000003</v>
      </c>
      <c r="BI73" s="62">
        <f t="shared" ref="BI73:BI136" si="84">+$M73*$BG$4+$N73*$BG$5</f>
        <v>56.078868799999995</v>
      </c>
      <c r="BJ73" s="62">
        <f t="shared" ref="BJ73:BJ136" si="85">+$Q73*$BG$4+$R73*$BG$5</f>
        <v>52.381568299999998</v>
      </c>
      <c r="BK73" s="62">
        <f t="shared" ref="BK73:BK136" si="86">+$K73*$BG$4+$L73*$BG$5</f>
        <v>54.645759599999991</v>
      </c>
      <c r="BL73" s="62">
        <f t="shared" ref="BL73:BL136" si="87">+$U73*$BG$4+$V73*$BG$5</f>
        <v>49.103242299999998</v>
      </c>
      <c r="BM73" s="62">
        <f t="shared" ref="BM73:BM136" si="88">+$O73*$BG$4+$P73*$BG$5</f>
        <v>52.166568299999994</v>
      </c>
      <c r="BN73" s="63">
        <f t="shared" ref="BN73:BN136" si="89">+$S73*$BG$4+$T73*$BG$5</f>
        <v>54.089068299999994</v>
      </c>
      <c r="BO73" s="50"/>
      <c r="BP73" s="104"/>
      <c r="BX73" s="53">
        <f t="shared" si="53"/>
        <v>2020</v>
      </c>
      <c r="BY73" s="97">
        <f t="shared" ref="BY73:BY136" si="90">+D73</f>
        <v>43952</v>
      </c>
      <c r="BZ73" s="56">
        <f t="shared" si="54"/>
        <v>5.388989443481532</v>
      </c>
      <c r="CA73" s="56">
        <f t="shared" si="55"/>
        <v>4.7948607415100772</v>
      </c>
      <c r="CB73" s="56">
        <v>5.1610276271809479</v>
      </c>
      <c r="CC73" s="56">
        <v>5.0745797653880338</v>
      </c>
      <c r="CD73" s="56">
        <v>5.1610276271809479</v>
      </c>
      <c r="CE73" s="56">
        <f t="shared" si="56"/>
        <v>4.8260984335382631</v>
      </c>
      <c r="CF73" s="1"/>
      <c r="CG73" s="98">
        <v>-1</v>
      </c>
      <c r="CH73" s="99">
        <v>-1.5</v>
      </c>
      <c r="CI73" s="99">
        <v>-1</v>
      </c>
      <c r="CJ73" s="99">
        <v>-1</v>
      </c>
      <c r="CK73" s="99">
        <v>2.75</v>
      </c>
      <c r="CL73" s="99">
        <v>-2</v>
      </c>
      <c r="CM73" s="99">
        <v>0.14450000000000074</v>
      </c>
      <c r="CN73" s="100">
        <v>3.8898100000000007</v>
      </c>
      <c r="CO73" s="13"/>
      <c r="CP73" s="101">
        <v>1.0756534990036337</v>
      </c>
      <c r="CQ73" s="102">
        <v>1.0328918063532997</v>
      </c>
      <c r="CR73" s="102">
        <v>1.0226233735787129</v>
      </c>
      <c r="CS73" s="102">
        <v>0.91677411792286945</v>
      </c>
      <c r="CT73" s="102">
        <v>1.0714515530256157</v>
      </c>
      <c r="CU73" s="103">
        <v>1.0035052461851237</v>
      </c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</row>
    <row r="74" spans="1:143" ht="12.75" x14ac:dyDescent="0.2">
      <c r="A74" s="3">
        <f t="shared" si="52"/>
        <v>2020</v>
      </c>
      <c r="B74" s="43">
        <v>43983</v>
      </c>
      <c r="C74" s="43">
        <v>44012</v>
      </c>
      <c r="D74" s="44">
        <f t="shared" si="57"/>
        <v>43983</v>
      </c>
      <c r="E74" s="94">
        <v>56.91272</v>
      </c>
      <c r="F74" s="46">
        <v>47.222940000000001</v>
      </c>
      <c r="G74" s="94">
        <v>60.585000000000001</v>
      </c>
      <c r="H74" s="46">
        <v>53.487070000000003</v>
      </c>
      <c r="I74" s="94">
        <v>52.895040000000002</v>
      </c>
      <c r="J74" s="46">
        <v>43.630540000000003</v>
      </c>
      <c r="K74" s="94">
        <v>62.229750000000003</v>
      </c>
      <c r="L74" s="46">
        <v>54.702469999999998</v>
      </c>
      <c r="M74" s="94">
        <v>62.268509999999999</v>
      </c>
      <c r="N74" s="46">
        <v>54.946199999999997</v>
      </c>
      <c r="O74" s="94">
        <f t="shared" si="59"/>
        <v>60.335000000000001</v>
      </c>
      <c r="P74" s="46">
        <f t="shared" si="60"/>
        <v>52.737070000000003</v>
      </c>
      <c r="Q74" s="94">
        <f t="shared" si="61"/>
        <v>60.585000000000001</v>
      </c>
      <c r="R74" s="46">
        <f t="shared" si="62"/>
        <v>52.737070000000003</v>
      </c>
      <c r="S74" s="94">
        <f t="shared" si="63"/>
        <v>63.585000000000001</v>
      </c>
      <c r="T74" s="46">
        <f t="shared" si="64"/>
        <v>51.487070000000003</v>
      </c>
      <c r="U74" s="94">
        <f t="shared" si="65"/>
        <v>57.899719999999995</v>
      </c>
      <c r="V74" s="95">
        <f t="shared" si="66"/>
        <v>50.58775</v>
      </c>
      <c r="W74" s="96">
        <v>5.4420368985324146</v>
      </c>
      <c r="X74" s="96">
        <v>5.5047680967283945</v>
      </c>
      <c r="Y74" s="96">
        <v>5.2361653104350179</v>
      </c>
      <c r="Z74" s="96">
        <v>5.0908818761896928</v>
      </c>
      <c r="AA74" s="96">
        <v>4.6700498663987178</v>
      </c>
      <c r="AB74" s="96">
        <v>5.3292849938465539</v>
      </c>
      <c r="AC74" s="96">
        <v>5.1963709704924526</v>
      </c>
      <c r="AD74" s="96">
        <v>5.0397279785255726</v>
      </c>
      <c r="AE74" s="96">
        <v>4.8405904540712816</v>
      </c>
      <c r="AF74" s="96">
        <f t="shared" si="67"/>
        <v>5.4747280868103054</v>
      </c>
      <c r="AG74" s="96">
        <f t="shared" si="68"/>
        <v>5.2577921493687603</v>
      </c>
      <c r="AH74" s="96">
        <f t="shared" si="69"/>
        <v>5.2053956005440813</v>
      </c>
      <c r="AI74" s="96">
        <f t="shared" si="70"/>
        <v>5.3998420558636591</v>
      </c>
      <c r="AJ74" s="96">
        <f t="shared" si="71"/>
        <v>5.2144432089708648</v>
      </c>
      <c r="AK74" s="126"/>
      <c r="AL74" s="99"/>
      <c r="AM74" s="13"/>
      <c r="AN74" s="13"/>
      <c r="AO74" s="13"/>
      <c r="AP74" s="13"/>
      <c r="AQ74" s="13"/>
      <c r="AR74" s="8">
        <f t="shared" si="72"/>
        <v>5.3132015352093225</v>
      </c>
      <c r="AS74" s="8">
        <f t="shared" si="73"/>
        <v>5.1539953232295685</v>
      </c>
      <c r="AT74" s="8">
        <f t="shared" si="74"/>
        <v>5.5145906809926926</v>
      </c>
      <c r="AU74" s="8">
        <f t="shared" si="75"/>
        <v>5.3493505809623745</v>
      </c>
      <c r="AV74" s="8">
        <f t="shared" si="58"/>
        <v>5.3327845300984897</v>
      </c>
      <c r="AW74" s="8"/>
      <c r="AX74" s="8">
        <f t="shared" si="76"/>
        <v>5.1844474890005019</v>
      </c>
      <c r="AY74" s="8">
        <f t="shared" si="77"/>
        <v>5.3042269614332342</v>
      </c>
      <c r="AZ74" s="8">
        <f t="shared" si="78"/>
        <v>5.3327351117954152</v>
      </c>
      <c r="BA74" s="8">
        <v>5.174654725069046</v>
      </c>
      <c r="BB74" s="8">
        <f t="shared" si="79"/>
        <v>4.8071774632633648</v>
      </c>
      <c r="BC74" s="8">
        <v>5.0879735603587806</v>
      </c>
      <c r="BD74" s="8">
        <f t="shared" si="80"/>
        <v>5.1742944009941665</v>
      </c>
      <c r="BE74" s="5"/>
      <c r="BF74" s="60">
        <f t="shared" si="81"/>
        <v>52.746114599999999</v>
      </c>
      <c r="BG74" s="62">
        <f t="shared" si="82"/>
        <v>57.532890099999996</v>
      </c>
      <c r="BH74" s="62">
        <f t="shared" si="83"/>
        <v>48.911304999999999</v>
      </c>
      <c r="BI74" s="62">
        <f t="shared" si="84"/>
        <v>59.119916699999997</v>
      </c>
      <c r="BJ74" s="62">
        <f t="shared" si="85"/>
        <v>57.210390099999998</v>
      </c>
      <c r="BK74" s="62">
        <f t="shared" si="86"/>
        <v>58.993019599999997</v>
      </c>
      <c r="BL74" s="62">
        <f t="shared" si="87"/>
        <v>54.755572899999997</v>
      </c>
      <c r="BM74" s="62">
        <f t="shared" si="88"/>
        <v>57.0678901</v>
      </c>
      <c r="BN74" s="63">
        <f t="shared" si="89"/>
        <v>58.382890099999997</v>
      </c>
      <c r="BO74" s="50"/>
      <c r="BP74" s="104"/>
      <c r="BX74" s="53">
        <f t="shared" si="53"/>
        <v>2020</v>
      </c>
      <c r="BY74" s="97">
        <f t="shared" si="90"/>
        <v>43983</v>
      </c>
      <c r="BZ74" s="56">
        <f t="shared" si="54"/>
        <v>5.4207556234540775</v>
      </c>
      <c r="CA74" s="56">
        <f t="shared" si="55"/>
        <v>4.8071774632633648</v>
      </c>
      <c r="CB74" s="56">
        <v>5.1713383985384329</v>
      </c>
      <c r="CC74" s="56">
        <v>5.084721032706061</v>
      </c>
      <c r="CD74" s="56">
        <v>5.1713383985384329</v>
      </c>
      <c r="CE74" s="56">
        <f t="shared" si="56"/>
        <v>4.8384341157622304</v>
      </c>
      <c r="CF74" s="1"/>
      <c r="CG74" s="98">
        <v>-0.25</v>
      </c>
      <c r="CH74" s="99">
        <v>-0.75</v>
      </c>
      <c r="CI74" s="99">
        <v>0</v>
      </c>
      <c r="CJ74" s="99">
        <v>-0.75</v>
      </c>
      <c r="CK74" s="99">
        <v>3</v>
      </c>
      <c r="CL74" s="99">
        <v>-2</v>
      </c>
      <c r="CM74" s="99">
        <v>0.98699999999999477</v>
      </c>
      <c r="CN74" s="100">
        <v>3.3648099999999985</v>
      </c>
      <c r="CO74" s="13"/>
      <c r="CP74" s="101">
        <v>1.0753987658633135</v>
      </c>
      <c r="CQ74" s="102">
        <v>1.0327861217836767</v>
      </c>
      <c r="CR74" s="102">
        <v>1.0224938875305623</v>
      </c>
      <c r="CS74" s="102">
        <v>0.91733612760507621</v>
      </c>
      <c r="CT74" s="102">
        <v>1.0714550624304611</v>
      </c>
      <c r="CU74" s="103">
        <v>1.0034778576396941</v>
      </c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</row>
    <row r="75" spans="1:143" ht="12.75" x14ac:dyDescent="0.2">
      <c r="A75" s="3">
        <f t="shared" si="52"/>
        <v>2020</v>
      </c>
      <c r="B75" s="43">
        <v>44013</v>
      </c>
      <c r="C75" s="43">
        <v>44043</v>
      </c>
      <c r="D75" s="44">
        <f t="shared" si="57"/>
        <v>44013</v>
      </c>
      <c r="E75" s="94">
        <v>76.142809999999997</v>
      </c>
      <c r="F75" s="46">
        <v>54.4343</v>
      </c>
      <c r="G75" s="94">
        <v>77.128590000000003</v>
      </c>
      <c r="H75" s="46">
        <v>57.307879999999997</v>
      </c>
      <c r="I75" s="94">
        <v>71.278989999999993</v>
      </c>
      <c r="J75" s="46">
        <v>50.525660000000002</v>
      </c>
      <c r="K75" s="94">
        <v>79.932950000000005</v>
      </c>
      <c r="L75" s="46">
        <v>58.624389999999998</v>
      </c>
      <c r="M75" s="94">
        <v>79.920460000000006</v>
      </c>
      <c r="N75" s="46">
        <v>59.200800000000001</v>
      </c>
      <c r="O75" s="94">
        <f t="shared" si="59"/>
        <v>81.628590000000003</v>
      </c>
      <c r="P75" s="46">
        <f t="shared" si="60"/>
        <v>56.307879999999997</v>
      </c>
      <c r="Q75" s="94">
        <f t="shared" si="61"/>
        <v>82.128590000000003</v>
      </c>
      <c r="R75" s="46">
        <f t="shared" si="62"/>
        <v>57.307879999999997</v>
      </c>
      <c r="S75" s="94">
        <f t="shared" si="63"/>
        <v>81.378590000000003</v>
      </c>
      <c r="T75" s="46">
        <f t="shared" si="64"/>
        <v>59.807879999999997</v>
      </c>
      <c r="U75" s="94">
        <f t="shared" si="65"/>
        <v>74.719809999999995</v>
      </c>
      <c r="V75" s="95">
        <f t="shared" si="66"/>
        <v>57.913550000000001</v>
      </c>
      <c r="W75" s="96">
        <v>5.4953188864875306</v>
      </c>
      <c r="X75" s="96">
        <v>5.7447873899982547</v>
      </c>
      <c r="Y75" s="96">
        <v>5.2896576692481529</v>
      </c>
      <c r="Z75" s="96">
        <v>5.1189317334948807</v>
      </c>
      <c r="AA75" s="96">
        <v>4.7011798334050692</v>
      </c>
      <c r="AB75" s="96">
        <v>5.3826248977745328</v>
      </c>
      <c r="AC75" s="96">
        <v>5.2237366432747114</v>
      </c>
      <c r="AD75" s="96">
        <v>5.0712848942066016</v>
      </c>
      <c r="AE75" s="96">
        <v>4.866110817482646</v>
      </c>
      <c r="AF75" s="96">
        <f t="shared" si="67"/>
        <v>5.5023220688449115</v>
      </c>
      <c r="AG75" s="96">
        <f t="shared" si="68"/>
        <v>5.2857971403476558</v>
      </c>
      <c r="AH75" s="96">
        <f t="shared" si="69"/>
        <v>5.2330780273222386</v>
      </c>
      <c r="AI75" s="96">
        <f t="shared" si="70"/>
        <v>5.4314715598375294</v>
      </c>
      <c r="AJ75" s="96">
        <f t="shared" si="71"/>
        <v>5.2415533398001264</v>
      </c>
      <c r="AK75" s="126"/>
      <c r="AL75" s="99"/>
      <c r="AM75" s="13"/>
      <c r="AN75" s="13"/>
      <c r="AO75" s="13"/>
      <c r="AP75" s="13"/>
      <c r="AQ75" s="13"/>
      <c r="AR75" s="8">
        <f t="shared" si="72"/>
        <v>5.3410150048528413</v>
      </c>
      <c r="AS75" s="8">
        <f t="shared" si="73"/>
        <v>5.1860686189720511</v>
      </c>
      <c r="AT75" s="8">
        <f t="shared" si="74"/>
        <v>5.5434582763517835</v>
      </c>
      <c r="AU75" s="8">
        <f t="shared" si="75"/>
        <v>5.3826394490968896</v>
      </c>
      <c r="AV75" s="8">
        <f t="shared" si="58"/>
        <v>5.3632953373183918</v>
      </c>
      <c r="AW75" s="8"/>
      <c r="AX75" s="8">
        <f t="shared" si="76"/>
        <v>5.2129882473492888</v>
      </c>
      <c r="AY75" s="8">
        <f t="shared" si="77"/>
        <v>5.3319952747587118</v>
      </c>
      <c r="AZ75" s="8">
        <f t="shared" si="78"/>
        <v>5.386093411530811</v>
      </c>
      <c r="BA75" s="8">
        <v>5.2034540971224104</v>
      </c>
      <c r="BB75" s="8">
        <f t="shared" si="79"/>
        <v>4.8390761895737979</v>
      </c>
      <c r="BC75" s="8">
        <v>5.1162994331289191</v>
      </c>
      <c r="BD75" s="8">
        <f t="shared" si="80"/>
        <v>5.2024710532344356</v>
      </c>
      <c r="BE75" s="5"/>
      <c r="BF75" s="60">
        <f t="shared" si="81"/>
        <v>66.808150699999999</v>
      </c>
      <c r="BG75" s="62">
        <f t="shared" si="82"/>
        <v>68.605684699999998</v>
      </c>
      <c r="BH75" s="62">
        <f t="shared" si="83"/>
        <v>62.355058099999994</v>
      </c>
      <c r="BI75" s="62">
        <f t="shared" si="84"/>
        <v>71.011006199999997</v>
      </c>
      <c r="BJ75" s="62">
        <f t="shared" si="85"/>
        <v>71.455684699999992</v>
      </c>
      <c r="BK75" s="62">
        <f t="shared" si="86"/>
        <v>70.770269200000001</v>
      </c>
      <c r="BL75" s="62">
        <f t="shared" si="87"/>
        <v>67.493118199999998</v>
      </c>
      <c r="BM75" s="62">
        <f t="shared" si="88"/>
        <v>70.740684700000003</v>
      </c>
      <c r="BN75" s="63">
        <f t="shared" si="89"/>
        <v>72.103184699999986</v>
      </c>
      <c r="BO75" s="50"/>
      <c r="BP75" s="104"/>
      <c r="BX75" s="53">
        <f t="shared" si="53"/>
        <v>2020</v>
      </c>
      <c r="BY75" s="97">
        <f t="shared" si="90"/>
        <v>44013</v>
      </c>
      <c r="BZ75" s="56">
        <f t="shared" si="54"/>
        <v>5.4757945768578589</v>
      </c>
      <c r="CA75" s="56">
        <f t="shared" si="55"/>
        <v>4.8390761895737979</v>
      </c>
      <c r="CB75" s="56">
        <v>5.2001377705917973</v>
      </c>
      <c r="CC75" s="56">
        <v>5.1130469571648991</v>
      </c>
      <c r="CD75" s="56">
        <v>5.2001377705917973</v>
      </c>
      <c r="CE75" s="56">
        <f t="shared" si="56"/>
        <v>4.8703819472547911</v>
      </c>
      <c r="CF75" s="1"/>
      <c r="CG75" s="98">
        <v>4.5</v>
      </c>
      <c r="CH75" s="99">
        <v>-1</v>
      </c>
      <c r="CI75" s="99">
        <v>5</v>
      </c>
      <c r="CJ75" s="99">
        <v>0</v>
      </c>
      <c r="CK75" s="99">
        <v>4.25</v>
      </c>
      <c r="CL75" s="99">
        <v>2.5</v>
      </c>
      <c r="CM75" s="99">
        <v>-1.4230000000000018</v>
      </c>
      <c r="CN75" s="100">
        <v>3.4792500000000004</v>
      </c>
      <c r="CO75" s="13"/>
      <c r="CP75" s="101">
        <v>1.074896551724138</v>
      </c>
      <c r="CQ75" s="102">
        <v>1.0325977011494252</v>
      </c>
      <c r="CR75" s="102">
        <v>1.0222988505747128</v>
      </c>
      <c r="CS75" s="102">
        <v>0.91839080459770128</v>
      </c>
      <c r="CT75" s="102">
        <v>1.0710247349823321</v>
      </c>
      <c r="CU75" s="103">
        <v>1.0034107187521317</v>
      </c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</row>
    <row r="76" spans="1:143" ht="12.75" x14ac:dyDescent="0.2">
      <c r="A76" s="3">
        <f t="shared" si="52"/>
        <v>2020</v>
      </c>
      <c r="B76" s="43">
        <v>44044</v>
      </c>
      <c r="C76" s="43">
        <v>44074</v>
      </c>
      <c r="D76" s="44">
        <f t="shared" si="57"/>
        <v>44044</v>
      </c>
      <c r="E76" s="94">
        <v>79.246830000000003</v>
      </c>
      <c r="F76" s="46">
        <v>57.544130000000003</v>
      </c>
      <c r="G76" s="94">
        <v>76.58399</v>
      </c>
      <c r="H76" s="46">
        <v>58.597380000000001</v>
      </c>
      <c r="I76" s="94">
        <v>74.246440000000007</v>
      </c>
      <c r="J76" s="46">
        <v>53.498660000000001</v>
      </c>
      <c r="K76" s="94">
        <v>79.718350000000001</v>
      </c>
      <c r="L76" s="46">
        <v>59.99738</v>
      </c>
      <c r="M76" s="94">
        <v>79.798919999999995</v>
      </c>
      <c r="N76" s="46">
        <v>60.651400000000002</v>
      </c>
      <c r="O76" s="94">
        <f t="shared" si="59"/>
        <v>80.08399</v>
      </c>
      <c r="P76" s="46">
        <f t="shared" si="60"/>
        <v>57.597380000000001</v>
      </c>
      <c r="Q76" s="94">
        <f t="shared" si="61"/>
        <v>80.83399</v>
      </c>
      <c r="R76" s="46">
        <f t="shared" si="62"/>
        <v>58.597380000000001</v>
      </c>
      <c r="S76" s="94">
        <f t="shared" si="63"/>
        <v>80.33399</v>
      </c>
      <c r="T76" s="46">
        <f t="shared" si="64"/>
        <v>61.097380000000001</v>
      </c>
      <c r="U76" s="94">
        <f t="shared" si="65"/>
        <v>76.403580000000005</v>
      </c>
      <c r="V76" s="95">
        <f t="shared" si="66"/>
        <v>57.097380000000001</v>
      </c>
      <c r="W76" s="96">
        <v>5.5294378751399869</v>
      </c>
      <c r="X76" s="96">
        <v>5.8266062351208916</v>
      </c>
      <c r="Y76" s="96">
        <v>5.3649272116740594</v>
      </c>
      <c r="Z76" s="96">
        <v>5.1471855987543753</v>
      </c>
      <c r="AA76" s="96">
        <v>4.7296236957475637</v>
      </c>
      <c r="AB76" s="96">
        <v>5.4131009254201556</v>
      </c>
      <c r="AC76" s="96">
        <v>5.2526604458388606</v>
      </c>
      <c r="AD76" s="96">
        <v>5.1017740702194478</v>
      </c>
      <c r="AE76" s="96">
        <v>4.8925135814726346</v>
      </c>
      <c r="AF76" s="96">
        <f t="shared" si="67"/>
        <v>5.5314601725919097</v>
      </c>
      <c r="AG76" s="96">
        <f t="shared" si="68"/>
        <v>5.3145632291709077</v>
      </c>
      <c r="AH76" s="96">
        <f t="shared" si="69"/>
        <v>5.2615152240283525</v>
      </c>
      <c r="AI76" s="96">
        <f t="shared" si="70"/>
        <v>5.4642669579770971</v>
      </c>
      <c r="AJ76" s="96">
        <f t="shared" si="71"/>
        <v>5.2704115175028043</v>
      </c>
      <c r="AK76" s="126"/>
      <c r="AL76" s="99"/>
      <c r="AM76" s="13"/>
      <c r="AN76" s="13"/>
      <c r="AO76" s="13"/>
      <c r="AP76" s="13"/>
      <c r="AQ76" s="13"/>
      <c r="AR76" s="8">
        <f t="shared" si="72"/>
        <v>5.370412100659478</v>
      </c>
      <c r="AS76" s="8">
        <f t="shared" si="73"/>
        <v>5.2170567031400017</v>
      </c>
      <c r="AT76" s="8">
        <f t="shared" si="74"/>
        <v>5.5739695170331913</v>
      </c>
      <c r="AU76" s="8">
        <f t="shared" si="75"/>
        <v>5.4148019763248554</v>
      </c>
      <c r="AV76" s="8">
        <f t="shared" si="58"/>
        <v>5.3940600742893823</v>
      </c>
      <c r="AW76" s="8"/>
      <c r="AX76" s="8">
        <f t="shared" si="76"/>
        <v>5.2417365839991614</v>
      </c>
      <c r="AY76" s="8">
        <f t="shared" si="77"/>
        <v>5.3613446431647489</v>
      </c>
      <c r="AZ76" s="8">
        <f t="shared" si="78"/>
        <v>5.416579949715338</v>
      </c>
      <c r="BA76" s="8">
        <v>5.232295494388234</v>
      </c>
      <c r="BB76" s="8">
        <f t="shared" si="79"/>
        <v>4.8682224774542107</v>
      </c>
      <c r="BC76" s="8">
        <v>5.1446666401621464</v>
      </c>
      <c r="BD76" s="8">
        <f t="shared" si="80"/>
        <v>5.2308526356146405</v>
      </c>
      <c r="BE76" s="5"/>
      <c r="BF76" s="60">
        <f t="shared" si="81"/>
        <v>69.914669000000004</v>
      </c>
      <c r="BG76" s="62">
        <f t="shared" si="82"/>
        <v>68.849747699999995</v>
      </c>
      <c r="BH76" s="62">
        <f t="shared" si="83"/>
        <v>65.324894600000007</v>
      </c>
      <c r="BI76" s="62">
        <f t="shared" si="84"/>
        <v>71.565486399999998</v>
      </c>
      <c r="BJ76" s="62">
        <f t="shared" si="85"/>
        <v>71.272247699999994</v>
      </c>
      <c r="BK76" s="62">
        <f t="shared" si="86"/>
        <v>71.238332899999989</v>
      </c>
      <c r="BL76" s="62">
        <f t="shared" si="87"/>
        <v>68.101914000000008</v>
      </c>
      <c r="BM76" s="62">
        <f t="shared" si="88"/>
        <v>70.414747699999992</v>
      </c>
      <c r="BN76" s="63">
        <f t="shared" si="89"/>
        <v>72.0622477</v>
      </c>
      <c r="BO76" s="50"/>
      <c r="BP76" s="104"/>
      <c r="BX76" s="53">
        <f t="shared" si="53"/>
        <v>2020</v>
      </c>
      <c r="BY76" s="97">
        <f t="shared" si="90"/>
        <v>44044</v>
      </c>
      <c r="BZ76" s="56">
        <f t="shared" si="54"/>
        <v>5.5532403453792156</v>
      </c>
      <c r="CA76" s="56">
        <f t="shared" si="55"/>
        <v>4.8682224774542107</v>
      </c>
      <c r="CB76" s="56">
        <v>5.228979167857621</v>
      </c>
      <c r="CC76" s="56">
        <v>5.1414142159622527</v>
      </c>
      <c r="CD76" s="56">
        <v>5.228979167857621</v>
      </c>
      <c r="CE76" s="56">
        <f t="shared" si="56"/>
        <v>4.8995731031892067</v>
      </c>
      <c r="CF76" s="1"/>
      <c r="CG76" s="98">
        <v>3.5</v>
      </c>
      <c r="CH76" s="99">
        <v>-1</v>
      </c>
      <c r="CI76" s="99">
        <v>4.25</v>
      </c>
      <c r="CJ76" s="99">
        <v>0</v>
      </c>
      <c r="CK76" s="99">
        <v>3.75</v>
      </c>
      <c r="CL76" s="99">
        <v>2.5</v>
      </c>
      <c r="CM76" s="99">
        <v>-2.8432500000000047</v>
      </c>
      <c r="CN76" s="100">
        <v>-0.44675000000000153</v>
      </c>
      <c r="CO76" s="13"/>
      <c r="CP76" s="101">
        <v>1.0746572212065812</v>
      </c>
      <c r="CQ76" s="102">
        <v>1.0325182815356488</v>
      </c>
      <c r="CR76" s="102">
        <v>1.0222120658135283</v>
      </c>
      <c r="CS76" s="102">
        <v>0.9188756855575867</v>
      </c>
      <c r="CT76" s="102">
        <v>1.0710523207747726</v>
      </c>
      <c r="CU76" s="103">
        <v>1.0033794439688188</v>
      </c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</row>
    <row r="77" spans="1:143" ht="12.75" x14ac:dyDescent="0.2">
      <c r="A77" s="3">
        <f t="shared" si="52"/>
        <v>2020</v>
      </c>
      <c r="B77" s="43">
        <v>44075</v>
      </c>
      <c r="C77" s="43">
        <v>44104</v>
      </c>
      <c r="D77" s="44">
        <f t="shared" si="57"/>
        <v>44075</v>
      </c>
      <c r="E77" s="94">
        <v>67.774699999999996</v>
      </c>
      <c r="F77" s="46">
        <v>55.818100000000001</v>
      </c>
      <c r="G77" s="94">
        <v>64.965280000000007</v>
      </c>
      <c r="H77" s="46">
        <v>55.804029999999997</v>
      </c>
      <c r="I77" s="94">
        <v>63.442680000000003</v>
      </c>
      <c r="J77" s="46">
        <v>51.880960000000002</v>
      </c>
      <c r="K77" s="94">
        <v>69.651619999999994</v>
      </c>
      <c r="L77" s="46">
        <v>58.068530000000003</v>
      </c>
      <c r="M77" s="94">
        <v>69.630369999999999</v>
      </c>
      <c r="N77" s="46">
        <v>58.095770000000002</v>
      </c>
      <c r="O77" s="94">
        <f t="shared" si="59"/>
        <v>66.965280000000007</v>
      </c>
      <c r="P77" s="46">
        <f t="shared" si="60"/>
        <v>53.304029999999997</v>
      </c>
      <c r="Q77" s="94">
        <f t="shared" si="61"/>
        <v>65.965280000000007</v>
      </c>
      <c r="R77" s="46">
        <f t="shared" si="62"/>
        <v>52.804029999999997</v>
      </c>
      <c r="S77" s="94">
        <f t="shared" si="63"/>
        <v>68.215280000000007</v>
      </c>
      <c r="T77" s="46">
        <f t="shared" si="64"/>
        <v>58.054029999999997</v>
      </c>
      <c r="U77" s="94">
        <f t="shared" si="65"/>
        <v>64.180949999999996</v>
      </c>
      <c r="V77" s="95">
        <f t="shared" si="66"/>
        <v>54.653100000000002</v>
      </c>
      <c r="W77" s="96">
        <v>5.5312459238764493</v>
      </c>
      <c r="X77" s="96">
        <v>5.8395529763268517</v>
      </c>
      <c r="Y77" s="96">
        <v>5.3612622873737985</v>
      </c>
      <c r="Z77" s="96">
        <v>5.1792562673771512</v>
      </c>
      <c r="AA77" s="96">
        <v>4.7588044094034734</v>
      </c>
      <c r="AB77" s="96">
        <v>5.4431394444480423</v>
      </c>
      <c r="AC77" s="96">
        <v>5.2841439435072797</v>
      </c>
      <c r="AD77" s="96">
        <v>5.1882072708285722</v>
      </c>
      <c r="AE77" s="96">
        <v>4.9219793987667169</v>
      </c>
      <c r="AF77" s="96">
        <f t="shared" si="67"/>
        <v>5.5660719767129336</v>
      </c>
      <c r="AG77" s="96">
        <f t="shared" si="68"/>
        <v>5.3476738848528047</v>
      </c>
      <c r="AH77" s="96">
        <f t="shared" si="69"/>
        <v>5.2942587333186841</v>
      </c>
      <c r="AI77" s="96">
        <f t="shared" si="70"/>
        <v>5.556336196722758</v>
      </c>
      <c r="AJ77" s="96">
        <f t="shared" si="71"/>
        <v>5.3020034237246261</v>
      </c>
      <c r="AK77" s="126"/>
      <c r="AL77" s="99"/>
      <c r="AM77" s="13"/>
      <c r="AN77" s="13"/>
      <c r="AO77" s="13"/>
      <c r="AP77" s="13"/>
      <c r="AQ77" s="13"/>
      <c r="AR77" s="8">
        <f t="shared" si="72"/>
        <v>5.4024107770172574</v>
      </c>
      <c r="AS77" s="8">
        <f t="shared" si="73"/>
        <v>5.3049042492413578</v>
      </c>
      <c r="AT77" s="8">
        <f t="shared" si="74"/>
        <v>5.6071809377211581</v>
      </c>
      <c r="AU77" s="8">
        <f t="shared" si="75"/>
        <v>5.5059789293136747</v>
      </c>
      <c r="AV77" s="8">
        <f t="shared" si="58"/>
        <v>5.4551187233233618</v>
      </c>
      <c r="AW77" s="8"/>
      <c r="AX77" s="8">
        <f t="shared" si="76"/>
        <v>5.2743685219547736</v>
      </c>
      <c r="AY77" s="8">
        <f t="shared" si="77"/>
        <v>5.3932913683483301</v>
      </c>
      <c r="AZ77" s="8">
        <f t="shared" si="78"/>
        <v>5.4466288283946387</v>
      </c>
      <c r="BA77" s="8">
        <v>5.2648545293458318</v>
      </c>
      <c r="BB77" s="8">
        <f t="shared" si="79"/>
        <v>4.8981238133041023</v>
      </c>
      <c r="BC77" s="8">
        <v>5.1766903620689462</v>
      </c>
      <c r="BD77" s="8">
        <f t="shared" si="80"/>
        <v>5.2630682746129089</v>
      </c>
      <c r="BE77" s="5"/>
      <c r="BF77" s="60">
        <f t="shared" si="81"/>
        <v>62.633361999999991</v>
      </c>
      <c r="BG77" s="62">
        <f t="shared" si="82"/>
        <v>61.025942499999999</v>
      </c>
      <c r="BH77" s="62">
        <f t="shared" si="83"/>
        <v>58.471140399999996</v>
      </c>
      <c r="BI77" s="62">
        <f t="shared" si="84"/>
        <v>64.670491999999996</v>
      </c>
      <c r="BJ77" s="62">
        <f t="shared" si="85"/>
        <v>60.3059425</v>
      </c>
      <c r="BK77" s="62">
        <f t="shared" si="86"/>
        <v>64.670891299999994</v>
      </c>
      <c r="BL77" s="62">
        <f t="shared" si="87"/>
        <v>60.083974499999997</v>
      </c>
      <c r="BM77" s="62">
        <f t="shared" si="88"/>
        <v>61.090942499999997</v>
      </c>
      <c r="BN77" s="63">
        <f t="shared" si="89"/>
        <v>63.845942499999992</v>
      </c>
      <c r="BO77" s="50"/>
      <c r="BP77" s="104"/>
      <c r="BX77" s="53">
        <f t="shared" si="53"/>
        <v>2020</v>
      </c>
      <c r="BY77" s="97">
        <f t="shared" si="90"/>
        <v>44075</v>
      </c>
      <c r="BZ77" s="56">
        <f t="shared" si="54"/>
        <v>5.5494694591766631</v>
      </c>
      <c r="CA77" s="56">
        <f t="shared" si="55"/>
        <v>4.8981238133041023</v>
      </c>
      <c r="CB77" s="56">
        <v>5.2615382028152187</v>
      </c>
      <c r="CC77" s="56">
        <v>5.173437996305541</v>
      </c>
      <c r="CD77" s="56">
        <v>5.2615382028152187</v>
      </c>
      <c r="CE77" s="56">
        <f t="shared" si="56"/>
        <v>4.9295204694206411</v>
      </c>
      <c r="CF77" s="1"/>
      <c r="CG77" s="98">
        <v>2</v>
      </c>
      <c r="CH77" s="99">
        <v>-2.5</v>
      </c>
      <c r="CI77" s="99">
        <v>1</v>
      </c>
      <c r="CJ77" s="99">
        <v>-3</v>
      </c>
      <c r="CK77" s="99">
        <v>3.25</v>
      </c>
      <c r="CL77" s="99">
        <v>2.25</v>
      </c>
      <c r="CM77" s="99">
        <v>-3.59375</v>
      </c>
      <c r="CN77" s="100">
        <v>-1.1649999999999991</v>
      </c>
      <c r="CO77" s="13"/>
      <c r="CP77" s="101">
        <v>1.0746855705465355</v>
      </c>
      <c r="CQ77" s="102">
        <v>1.0325177223873772</v>
      </c>
      <c r="CR77" s="102">
        <v>1.0222044363137435</v>
      </c>
      <c r="CS77" s="102">
        <v>0.91882003201463514</v>
      </c>
      <c r="CT77" s="102">
        <v>1.0709549381274805</v>
      </c>
      <c r="CU77" s="103">
        <v>1.0033798246997587</v>
      </c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</row>
    <row r="78" spans="1:143" ht="12.75" x14ac:dyDescent="0.2">
      <c r="A78" s="3">
        <f t="shared" si="52"/>
        <v>2020</v>
      </c>
      <c r="B78" s="43">
        <v>44105</v>
      </c>
      <c r="C78" s="43">
        <v>44135</v>
      </c>
      <c r="D78" s="44">
        <f t="shared" si="57"/>
        <v>44105</v>
      </c>
      <c r="E78" s="94">
        <v>64.939719999999994</v>
      </c>
      <c r="F78" s="46">
        <v>54.826810000000002</v>
      </c>
      <c r="G78" s="94">
        <v>57.45729</v>
      </c>
      <c r="H78" s="46">
        <v>54.561889999999998</v>
      </c>
      <c r="I78" s="94">
        <v>60.688789999999997</v>
      </c>
      <c r="J78" s="46">
        <v>50.9009</v>
      </c>
      <c r="K78" s="94">
        <v>64.666430000000005</v>
      </c>
      <c r="L78" s="46">
        <v>57.917760000000001</v>
      </c>
      <c r="M78" s="94">
        <v>64.343620000000001</v>
      </c>
      <c r="N78" s="46">
        <v>57.880609999999997</v>
      </c>
      <c r="O78" s="94">
        <f t="shared" si="59"/>
        <v>57.70729</v>
      </c>
      <c r="P78" s="46">
        <f t="shared" si="60"/>
        <v>53.561889999999998</v>
      </c>
      <c r="Q78" s="94">
        <f t="shared" si="61"/>
        <v>56.95729</v>
      </c>
      <c r="R78" s="46">
        <f t="shared" si="62"/>
        <v>53.561889999999998</v>
      </c>
      <c r="S78" s="94">
        <f t="shared" si="63"/>
        <v>60.45729</v>
      </c>
      <c r="T78" s="46">
        <f t="shared" si="64"/>
        <v>55.561889999999998</v>
      </c>
      <c r="U78" s="94">
        <f t="shared" si="65"/>
        <v>61.783159999999995</v>
      </c>
      <c r="V78" s="95">
        <f t="shared" si="66"/>
        <v>53.224310000000003</v>
      </c>
      <c r="W78" s="96">
        <v>5.564324332755648</v>
      </c>
      <c r="X78" s="96">
        <v>5.8786411813309387</v>
      </c>
      <c r="Y78" s="96">
        <v>5.3922945504828457</v>
      </c>
      <c r="Z78" s="96">
        <v>5.2702085772599263</v>
      </c>
      <c r="AA78" s="96">
        <v>4.8455776092782488</v>
      </c>
      <c r="AB78" s="96">
        <v>5.5410971253735219</v>
      </c>
      <c r="AC78" s="96">
        <v>5.3814656322208307</v>
      </c>
      <c r="AD78" s="96">
        <v>5.2787395500662875</v>
      </c>
      <c r="AE78" s="96">
        <v>5.0029087529242053</v>
      </c>
      <c r="AF78" s="96">
        <f t="shared" si="67"/>
        <v>5.6621848257320284</v>
      </c>
      <c r="AG78" s="96">
        <f t="shared" si="68"/>
        <v>5.4410178793100208</v>
      </c>
      <c r="AH78" s="96">
        <f t="shared" si="69"/>
        <v>5.386712961151237</v>
      </c>
      <c r="AI78" s="96">
        <f t="shared" si="70"/>
        <v>5.6529968026891524</v>
      </c>
      <c r="AJ78" s="96">
        <f t="shared" si="71"/>
        <v>5.3995606746963549</v>
      </c>
      <c r="AK78" s="126"/>
      <c r="AL78" s="99"/>
      <c r="AM78" s="13"/>
      <c r="AN78" s="13"/>
      <c r="AO78" s="13"/>
      <c r="AP78" s="13"/>
      <c r="AQ78" s="13"/>
      <c r="AR78" s="8">
        <f t="shared" si="72"/>
        <v>5.5013249844708101</v>
      </c>
      <c r="AS78" s="8">
        <f t="shared" si="73"/>
        <v>5.3969179490459265</v>
      </c>
      <c r="AT78" s="8">
        <f t="shared" si="74"/>
        <v>5.709843976623957</v>
      </c>
      <c r="AU78" s="8">
        <f t="shared" si="75"/>
        <v>5.6014799325144802</v>
      </c>
      <c r="AV78" s="8">
        <f t="shared" si="58"/>
        <v>5.5523917106637937</v>
      </c>
      <c r="AW78" s="8"/>
      <c r="AX78" s="8">
        <f t="shared" si="76"/>
        <v>5.3669125898045653</v>
      </c>
      <c r="AY78" s="8">
        <f t="shared" si="77"/>
        <v>5.4920449844960224</v>
      </c>
      <c r="AZ78" s="8">
        <f t="shared" si="78"/>
        <v>5.544620292857406</v>
      </c>
      <c r="BA78" s="8">
        <v>5.3574227610452443</v>
      </c>
      <c r="BB78" s="8">
        <f t="shared" si="79"/>
        <v>4.9870398906427393</v>
      </c>
      <c r="BC78" s="8">
        <v>5.2677366511621804</v>
      </c>
      <c r="BD78" s="8">
        <f t="shared" si="80"/>
        <v>5.3544317199999254</v>
      </c>
      <c r="BE78" s="5"/>
      <c r="BF78" s="60">
        <f t="shared" si="81"/>
        <v>60.591168699999997</v>
      </c>
      <c r="BG78" s="62">
        <f t="shared" si="82"/>
        <v>56.212267999999995</v>
      </c>
      <c r="BH78" s="62">
        <f t="shared" si="83"/>
        <v>56.479997299999994</v>
      </c>
      <c r="BI78" s="62">
        <f t="shared" si="84"/>
        <v>61.564525699999997</v>
      </c>
      <c r="BJ78" s="62">
        <f t="shared" si="85"/>
        <v>55.497267999999991</v>
      </c>
      <c r="BK78" s="62">
        <f t="shared" si="86"/>
        <v>61.764501899999999</v>
      </c>
      <c r="BL78" s="62">
        <f t="shared" si="87"/>
        <v>58.102854499999992</v>
      </c>
      <c r="BM78" s="62">
        <f t="shared" si="88"/>
        <v>55.924768</v>
      </c>
      <c r="BN78" s="63">
        <f t="shared" si="89"/>
        <v>58.352267999999995</v>
      </c>
      <c r="BO78" s="50"/>
      <c r="BP78" s="104"/>
      <c r="BX78" s="53">
        <f t="shared" si="53"/>
        <v>2020</v>
      </c>
      <c r="BY78" s="97">
        <f t="shared" si="90"/>
        <v>44105</v>
      </c>
      <c r="BZ78" s="56">
        <f t="shared" si="54"/>
        <v>5.5813989407169933</v>
      </c>
      <c r="CA78" s="56">
        <f t="shared" si="55"/>
        <v>4.9870398906427393</v>
      </c>
      <c r="CB78" s="56">
        <v>5.3541064345146321</v>
      </c>
      <c r="CC78" s="56">
        <v>5.2644844515389098</v>
      </c>
      <c r="CD78" s="56">
        <v>5.3541064345146321</v>
      </c>
      <c r="CE78" s="56">
        <f t="shared" si="56"/>
        <v>5.0185734249571512</v>
      </c>
      <c r="CF78" s="1"/>
      <c r="CG78" s="98">
        <v>0.25</v>
      </c>
      <c r="CH78" s="99">
        <v>-1</v>
      </c>
      <c r="CI78" s="99">
        <v>-0.5</v>
      </c>
      <c r="CJ78" s="99">
        <v>-1</v>
      </c>
      <c r="CK78" s="99">
        <v>3</v>
      </c>
      <c r="CL78" s="99">
        <v>1</v>
      </c>
      <c r="CM78" s="99">
        <v>-3.1565599999999989</v>
      </c>
      <c r="CN78" s="100">
        <v>-1.6024999999999991</v>
      </c>
      <c r="CO78" s="13"/>
      <c r="CP78" s="101">
        <v>1.07437585111212</v>
      </c>
      <c r="CQ78" s="102">
        <v>1.0324103495233772</v>
      </c>
      <c r="CR78" s="102">
        <v>1.0221062187925556</v>
      </c>
      <c r="CS78" s="102">
        <v>0.9194280526554699</v>
      </c>
      <c r="CT78" s="102">
        <v>1.0708989805375349</v>
      </c>
      <c r="CU78" s="103">
        <v>1.0033624747814391</v>
      </c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</row>
    <row r="79" spans="1:143" ht="12.75" x14ac:dyDescent="0.2">
      <c r="A79" s="3">
        <f t="shared" si="52"/>
        <v>2020</v>
      </c>
      <c r="B79" s="43">
        <v>44136</v>
      </c>
      <c r="C79" s="43">
        <v>44165</v>
      </c>
      <c r="D79" s="44">
        <f t="shared" si="57"/>
        <v>44136</v>
      </c>
      <c r="E79" s="94">
        <v>69.147319999999993</v>
      </c>
      <c r="F79" s="46">
        <v>59.044899999999998</v>
      </c>
      <c r="G79" s="94">
        <v>57.667110000000001</v>
      </c>
      <c r="H79" s="46">
        <v>55.479610000000001</v>
      </c>
      <c r="I79" s="94">
        <v>64.725059999999999</v>
      </c>
      <c r="J79" s="46">
        <v>54.957999999999998</v>
      </c>
      <c r="K79" s="94">
        <v>68.901809999999998</v>
      </c>
      <c r="L79" s="46">
        <v>60.912930000000003</v>
      </c>
      <c r="M79" s="94">
        <v>66.798580000000001</v>
      </c>
      <c r="N79" s="46">
        <v>60.617080000000001</v>
      </c>
      <c r="O79" s="94">
        <f t="shared" si="59"/>
        <v>56.917110000000001</v>
      </c>
      <c r="P79" s="46">
        <f t="shared" si="60"/>
        <v>54.479610000000001</v>
      </c>
      <c r="Q79" s="94">
        <f t="shared" si="61"/>
        <v>57.167110000000001</v>
      </c>
      <c r="R79" s="46">
        <f t="shared" si="62"/>
        <v>54.979610000000001</v>
      </c>
      <c r="S79" s="94">
        <f t="shared" si="63"/>
        <v>60.417110000000001</v>
      </c>
      <c r="T79" s="46">
        <f t="shared" si="64"/>
        <v>55.979610000000001</v>
      </c>
      <c r="U79" s="94">
        <f t="shared" si="65"/>
        <v>66.576529999999991</v>
      </c>
      <c r="V79" s="95">
        <f t="shared" si="66"/>
        <v>56.695389999999996</v>
      </c>
      <c r="W79" s="96">
        <v>5.7203881257059965</v>
      </c>
      <c r="X79" s="96">
        <v>5.8743810167992629</v>
      </c>
      <c r="Y79" s="96">
        <v>5.555949794731891</v>
      </c>
      <c r="Z79" s="96">
        <v>5.7224082813324628</v>
      </c>
      <c r="AA79" s="96">
        <v>5.5420044893610738</v>
      </c>
      <c r="AB79" s="96">
        <v>5.9785614936611262</v>
      </c>
      <c r="AC79" s="96">
        <v>5.8398271759454561</v>
      </c>
      <c r="AD79" s="96">
        <v>6.0656031368661285</v>
      </c>
      <c r="AE79" s="96">
        <v>5.1912079997939342</v>
      </c>
      <c r="AF79" s="96">
        <f t="shared" si="67"/>
        <v>6.0988884447027552</v>
      </c>
      <c r="AG79" s="96">
        <f t="shared" si="68"/>
        <v>5.8869139891363735</v>
      </c>
      <c r="AH79" s="96">
        <f t="shared" si="69"/>
        <v>5.8334693657648495</v>
      </c>
      <c r="AI79" s="96">
        <f t="shared" si="70"/>
        <v>6.435223362944992</v>
      </c>
      <c r="AJ79" s="96">
        <f t="shared" si="71"/>
        <v>5.8568797577825915</v>
      </c>
      <c r="AK79" s="126"/>
      <c r="AL79" s="99"/>
      <c r="AM79" s="13"/>
      <c r="AN79" s="13"/>
      <c r="AO79" s="13"/>
      <c r="AP79" s="13"/>
      <c r="AQ79" s="13"/>
      <c r="AR79" s="8">
        <f t="shared" si="72"/>
        <v>5.9671869051178534</v>
      </c>
      <c r="AS79" s="8">
        <f t="shared" si="73"/>
        <v>6.1966573400407849</v>
      </c>
      <c r="AT79" s="8">
        <f t="shared" si="74"/>
        <v>6.1933619839352732</v>
      </c>
      <c r="AU79" s="8">
        <f t="shared" si="75"/>
        <v>6.4315293088728689</v>
      </c>
      <c r="AV79" s="8">
        <f t="shared" si="58"/>
        <v>6.1971838844916949</v>
      </c>
      <c r="AW79" s="8"/>
      <c r="AX79" s="8">
        <f t="shared" si="76"/>
        <v>5.8270262488120306</v>
      </c>
      <c r="AY79" s="8">
        <f t="shared" si="77"/>
        <v>5.9571505590517049</v>
      </c>
      <c r="AZ79" s="8">
        <f t="shared" si="78"/>
        <v>5.9822355333753316</v>
      </c>
      <c r="BA79" s="8">
        <v>5.8202514360571831</v>
      </c>
      <c r="BB79" s="8">
        <f t="shared" si="79"/>
        <v>5.7006651392161842</v>
      </c>
      <c r="BC79" s="8">
        <v>5.7229558183880247</v>
      </c>
      <c r="BD79" s="8">
        <f t="shared" si="80"/>
        <v>5.8086755211777623</v>
      </c>
      <c r="BE79" s="5"/>
      <c r="BF79" s="60">
        <f t="shared" si="81"/>
        <v>64.803279399999994</v>
      </c>
      <c r="BG79" s="62">
        <f t="shared" si="82"/>
        <v>56.726484999999997</v>
      </c>
      <c r="BH79" s="62">
        <f t="shared" si="83"/>
        <v>60.525224199999997</v>
      </c>
      <c r="BI79" s="62">
        <f t="shared" si="84"/>
        <v>64.140535</v>
      </c>
      <c r="BJ79" s="62">
        <f t="shared" si="85"/>
        <v>56.226484999999997</v>
      </c>
      <c r="BK79" s="62">
        <f t="shared" si="86"/>
        <v>65.466591599999987</v>
      </c>
      <c r="BL79" s="62">
        <f t="shared" si="87"/>
        <v>62.327639799999993</v>
      </c>
      <c r="BM79" s="62">
        <f t="shared" si="88"/>
        <v>55.868984999999995</v>
      </c>
      <c r="BN79" s="63">
        <f t="shared" si="89"/>
        <v>58.508984999999996</v>
      </c>
      <c r="BO79" s="50"/>
      <c r="BP79" s="104"/>
      <c r="BX79" s="53">
        <f t="shared" si="53"/>
        <v>2020</v>
      </c>
      <c r="BY79" s="97">
        <f t="shared" si="90"/>
        <v>44136</v>
      </c>
      <c r="BZ79" s="56">
        <f t="shared" si="54"/>
        <v>5.7497858573226575</v>
      </c>
      <c r="CA79" s="56">
        <f t="shared" si="55"/>
        <v>5.7006651392161842</v>
      </c>
      <c r="CB79" s="56">
        <v>5.81693510952657</v>
      </c>
      <c r="CC79" s="56">
        <v>5.7197044494430225</v>
      </c>
      <c r="CD79" s="56">
        <v>5.81693510952657</v>
      </c>
      <c r="CE79" s="56">
        <f t="shared" si="56"/>
        <v>5.7332972345659616</v>
      </c>
      <c r="CF79" s="1"/>
      <c r="CG79" s="98">
        <v>-0.75</v>
      </c>
      <c r="CH79" s="99">
        <v>-1</v>
      </c>
      <c r="CI79" s="99">
        <v>-0.5</v>
      </c>
      <c r="CJ79" s="99">
        <v>-0.5</v>
      </c>
      <c r="CK79" s="99">
        <v>2.75</v>
      </c>
      <c r="CL79" s="99">
        <v>0.5</v>
      </c>
      <c r="CM79" s="99">
        <v>-2.5707899999999952</v>
      </c>
      <c r="CN79" s="100">
        <v>-2.3495100000000022</v>
      </c>
      <c r="CO79" s="13"/>
      <c r="CP79" s="101">
        <v>1.0657905107187893</v>
      </c>
      <c r="CQ79" s="102">
        <v>1.0287476355611602</v>
      </c>
      <c r="CR79" s="102">
        <v>1.019408102143758</v>
      </c>
      <c r="CS79" s="102">
        <v>0.96847414880201765</v>
      </c>
      <c r="CT79" s="102">
        <v>1.0609370935978895</v>
      </c>
      <c r="CU79" s="103">
        <v>1.0029200490568242</v>
      </c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</row>
    <row r="80" spans="1:143" ht="12.75" x14ac:dyDescent="0.2">
      <c r="A80" s="3">
        <f t="shared" si="52"/>
        <v>2020</v>
      </c>
      <c r="B80" s="43">
        <v>44166</v>
      </c>
      <c r="C80" s="43">
        <v>44196</v>
      </c>
      <c r="D80" s="44">
        <f t="shared" si="57"/>
        <v>44166</v>
      </c>
      <c r="E80" s="94">
        <v>70.755660000000006</v>
      </c>
      <c r="F80" s="46">
        <v>60.303249999999998</v>
      </c>
      <c r="G80" s="94">
        <v>59.923909999999999</v>
      </c>
      <c r="H80" s="46">
        <v>57.700760000000002</v>
      </c>
      <c r="I80" s="94">
        <v>66.316929999999999</v>
      </c>
      <c r="J80" s="46">
        <v>56.198250000000002</v>
      </c>
      <c r="K80" s="94">
        <v>68.029290000000003</v>
      </c>
      <c r="L80" s="46">
        <v>62.358699999999999</v>
      </c>
      <c r="M80" s="94">
        <v>67.998869999999997</v>
      </c>
      <c r="N80" s="46">
        <v>62.358699999999999</v>
      </c>
      <c r="O80" s="94">
        <f t="shared" si="59"/>
        <v>59.423909999999999</v>
      </c>
      <c r="P80" s="46">
        <f t="shared" si="60"/>
        <v>57.200760000000002</v>
      </c>
      <c r="Q80" s="94">
        <f t="shared" si="61"/>
        <v>59.423909999999999</v>
      </c>
      <c r="R80" s="46">
        <f t="shared" si="62"/>
        <v>57.200760000000002</v>
      </c>
      <c r="S80" s="94">
        <f t="shared" si="63"/>
        <v>62.423909999999999</v>
      </c>
      <c r="T80" s="46">
        <f t="shared" si="64"/>
        <v>58.450760000000002</v>
      </c>
      <c r="U80" s="94">
        <f t="shared" si="65"/>
        <v>66.310700000000011</v>
      </c>
      <c r="V80" s="95">
        <f t="shared" si="66"/>
        <v>58.501059999999995</v>
      </c>
      <c r="W80" s="96">
        <v>5.9353809553809729</v>
      </c>
      <c r="X80" s="96">
        <v>6.1649762805899115</v>
      </c>
      <c r="Y80" s="96">
        <v>5.7516186389413502</v>
      </c>
      <c r="Z80" s="96">
        <v>5.9094365917806995</v>
      </c>
      <c r="AA80" s="96">
        <v>5.7326014763197799</v>
      </c>
      <c r="AB80" s="96">
        <v>6.0138900029273783</v>
      </c>
      <c r="AC80" s="96">
        <v>5.94443622386013</v>
      </c>
      <c r="AD80" s="96">
        <v>6.1742560650762437</v>
      </c>
      <c r="AE80" s="96">
        <v>5.2195054564270222</v>
      </c>
      <c r="AF80" s="96">
        <f t="shared" si="67"/>
        <v>6.2916249937038558</v>
      </c>
      <c r="AG80" s="96">
        <f t="shared" si="68"/>
        <v>6.0768405010837032</v>
      </c>
      <c r="AH80" s="96">
        <f t="shared" si="69"/>
        <v>6.021263750510272</v>
      </c>
      <c r="AI80" s="96">
        <f t="shared" si="70"/>
        <v>6.545612748294432</v>
      </c>
      <c r="AJ80" s="96">
        <f t="shared" si="71"/>
        <v>5.961219882519174</v>
      </c>
      <c r="AK80" s="126"/>
      <c r="AL80" s="99"/>
      <c r="AM80" s="13"/>
      <c r="AN80" s="13"/>
      <c r="AO80" s="13"/>
      <c r="AP80" s="13"/>
      <c r="AQ80" s="13"/>
      <c r="AR80" s="8">
        <f t="shared" si="72"/>
        <v>6.0735077181218919</v>
      </c>
      <c r="AS80" s="8">
        <f t="shared" si="73"/>
        <v>6.3070882051796353</v>
      </c>
      <c r="AT80" s="8">
        <f t="shared" si="74"/>
        <v>6.3037123374649848</v>
      </c>
      <c r="AU80" s="8">
        <f t="shared" si="75"/>
        <v>6.5461454848063729</v>
      </c>
      <c r="AV80" s="8">
        <f t="shared" si="58"/>
        <v>6.3076134363932219</v>
      </c>
      <c r="AW80" s="8"/>
      <c r="AX80" s="8">
        <f t="shared" si="76"/>
        <v>6.0173277449946072</v>
      </c>
      <c r="AY80" s="8">
        <f t="shared" si="77"/>
        <v>6.0632987558195124</v>
      </c>
      <c r="AZ80" s="8">
        <f t="shared" si="78"/>
        <v>6.0175762266990143</v>
      </c>
      <c r="BA80" s="8">
        <v>6.0111938153303637</v>
      </c>
      <c r="BB80" s="8">
        <f t="shared" si="79"/>
        <v>5.8959689479657547</v>
      </c>
      <c r="BC80" s="8">
        <v>5.9107588556104194</v>
      </c>
      <c r="BD80" s="8">
        <f t="shared" si="80"/>
        <v>5.9965492634662976</v>
      </c>
      <c r="BE80" s="5"/>
      <c r="BF80" s="60">
        <f t="shared" si="81"/>
        <v>66.261123699999999</v>
      </c>
      <c r="BG80" s="62">
        <f t="shared" si="82"/>
        <v>58.967955500000002</v>
      </c>
      <c r="BH80" s="62">
        <f t="shared" si="83"/>
        <v>61.965897599999998</v>
      </c>
      <c r="BI80" s="62">
        <f t="shared" si="84"/>
        <v>65.573596899999998</v>
      </c>
      <c r="BJ80" s="62">
        <f t="shared" si="85"/>
        <v>58.467955499999995</v>
      </c>
      <c r="BK80" s="62">
        <f t="shared" si="86"/>
        <v>65.590936299999996</v>
      </c>
      <c r="BL80" s="62">
        <f t="shared" si="87"/>
        <v>62.952554800000001</v>
      </c>
      <c r="BM80" s="62">
        <f t="shared" si="88"/>
        <v>58.467955499999995</v>
      </c>
      <c r="BN80" s="63">
        <f t="shared" si="89"/>
        <v>60.715455499999997</v>
      </c>
      <c r="BO80" s="50"/>
      <c r="BP80" s="104"/>
      <c r="BX80" s="53">
        <f t="shared" si="53"/>
        <v>2020</v>
      </c>
      <c r="BY80" s="97">
        <f t="shared" si="90"/>
        <v>44166</v>
      </c>
      <c r="BZ80" s="56">
        <f t="shared" si="54"/>
        <v>5.951111965162414</v>
      </c>
      <c r="CA80" s="56">
        <f t="shared" si="55"/>
        <v>5.8959689479657547</v>
      </c>
      <c r="CB80" s="56">
        <v>6.0078774887997515</v>
      </c>
      <c r="CC80" s="56">
        <v>5.9075078293660619</v>
      </c>
      <c r="CD80" s="56">
        <v>6.0078774887997515</v>
      </c>
      <c r="CE80" s="56">
        <f t="shared" si="56"/>
        <v>5.9289016957304792</v>
      </c>
      <c r="CF80" s="1"/>
      <c r="CG80" s="98">
        <v>-0.5</v>
      </c>
      <c r="CH80" s="99">
        <v>-0.5</v>
      </c>
      <c r="CI80" s="99">
        <v>-0.5</v>
      </c>
      <c r="CJ80" s="99">
        <v>-0.5</v>
      </c>
      <c r="CK80" s="99">
        <v>2.5</v>
      </c>
      <c r="CL80" s="99">
        <v>0.75</v>
      </c>
      <c r="CM80" s="99">
        <v>-4.4449599999999947</v>
      </c>
      <c r="CN80" s="100">
        <v>-1.8021900000000031</v>
      </c>
      <c r="CO80" s="13"/>
      <c r="CP80" s="101">
        <v>1.0646742537951475</v>
      </c>
      <c r="CQ80" s="102">
        <v>1.0283282351376513</v>
      </c>
      <c r="CR80" s="102">
        <v>1.0189234890657952</v>
      </c>
      <c r="CS80" s="102">
        <v>0.97007580795318527</v>
      </c>
      <c r="CT80" s="102">
        <v>1.0601459802288913</v>
      </c>
      <c r="CU80" s="103">
        <v>1.0028234231181885</v>
      </c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</row>
    <row r="81" spans="1:143" ht="12.75" x14ac:dyDescent="0.2">
      <c r="A81" s="3">
        <f t="shared" si="52"/>
        <v>2021</v>
      </c>
      <c r="B81" s="43">
        <v>44197</v>
      </c>
      <c r="C81" s="43">
        <v>44227</v>
      </c>
      <c r="D81" s="44">
        <f t="shared" si="57"/>
        <v>44197</v>
      </c>
      <c r="E81" s="94">
        <v>81.841009999999997</v>
      </c>
      <c r="F81" s="46">
        <v>71.108419999999995</v>
      </c>
      <c r="G81" s="94">
        <v>71.035610000000005</v>
      </c>
      <c r="H81" s="46">
        <v>68.441299999999998</v>
      </c>
      <c r="I81" s="94">
        <v>76.759</v>
      </c>
      <c r="J81" s="46">
        <v>66.554450000000003</v>
      </c>
      <c r="K81" s="94">
        <v>78.611109999999996</v>
      </c>
      <c r="L81" s="46">
        <v>72.476780000000005</v>
      </c>
      <c r="M81" s="94">
        <v>78.611109999999996</v>
      </c>
      <c r="N81" s="46">
        <v>72.476780000000005</v>
      </c>
      <c r="O81" s="94">
        <f t="shared" si="59"/>
        <v>70.535610000000005</v>
      </c>
      <c r="P81" s="46">
        <f t="shared" si="60"/>
        <v>67.941299999999998</v>
      </c>
      <c r="Q81" s="94">
        <f t="shared" si="61"/>
        <v>70.535610000000005</v>
      </c>
      <c r="R81" s="46">
        <f t="shared" si="62"/>
        <v>67.941299999999998</v>
      </c>
      <c r="S81" s="94">
        <f t="shared" si="63"/>
        <v>72.785610000000005</v>
      </c>
      <c r="T81" s="46">
        <f t="shared" si="64"/>
        <v>66.941299999999998</v>
      </c>
      <c r="U81" s="94">
        <f t="shared" si="65"/>
        <v>77.670179999999988</v>
      </c>
      <c r="V81" s="95">
        <f t="shared" si="66"/>
        <v>68.676950000000005</v>
      </c>
      <c r="W81" s="96">
        <v>6.9088777459168114</v>
      </c>
      <c r="X81" s="96">
        <v>7.1313050011684274</v>
      </c>
      <c r="Y81" s="96">
        <v>6.710827765413347</v>
      </c>
      <c r="Z81" s="96">
        <v>6.6513214406470151</v>
      </c>
      <c r="AA81" s="96">
        <v>6.4342458662431543</v>
      </c>
      <c r="AB81" s="96">
        <v>6.7417686493625437</v>
      </c>
      <c r="AC81" s="96">
        <v>6.7450529497660527</v>
      </c>
      <c r="AD81" s="96">
        <v>7.0310896512462726</v>
      </c>
      <c r="AE81" s="96">
        <v>6.2415971651971134</v>
      </c>
      <c r="AF81" s="96">
        <f t="shared" si="67"/>
        <v>7.0845917030658541</v>
      </c>
      <c r="AG81" s="96">
        <f t="shared" si="68"/>
        <v>6.841467059733529</v>
      </c>
      <c r="AH81" s="96">
        <f t="shared" si="69"/>
        <v>6.777539876082999</v>
      </c>
      <c r="AI81" s="96">
        <f t="shared" si="70"/>
        <v>7.4707708145650251</v>
      </c>
      <c r="AJ81" s="96">
        <f t="shared" si="71"/>
        <v>6.7640338506827726</v>
      </c>
      <c r="AK81" s="126"/>
      <c r="AL81" s="99"/>
      <c r="AM81" s="13"/>
      <c r="AN81" s="13"/>
      <c r="AO81" s="13"/>
      <c r="AP81" s="13"/>
      <c r="AQ81" s="13"/>
      <c r="AR81" s="8">
        <f t="shared" si="72"/>
        <v>6.8872252970485333</v>
      </c>
      <c r="AS81" s="8">
        <f t="shared" si="73"/>
        <v>7.1779425462407485</v>
      </c>
      <c r="AT81" s="8">
        <f t="shared" si="74"/>
        <v>7.1482696726735222</v>
      </c>
      <c r="AU81" s="8">
        <f t="shared" si="75"/>
        <v>7.4500050556067556</v>
      </c>
      <c r="AV81" s="8">
        <f t="shared" si="58"/>
        <v>7.1658606428923894</v>
      </c>
      <c r="AW81" s="8"/>
      <c r="AX81" s="8">
        <f t="shared" si="76"/>
        <v>6.772196333584672</v>
      </c>
      <c r="AY81" s="8">
        <f t="shared" si="77"/>
        <v>6.8756952306098951</v>
      </c>
      <c r="AZ81" s="8">
        <f t="shared" si="78"/>
        <v>6.745705903121423</v>
      </c>
      <c r="BA81" s="8">
        <v>6.7654508756198348</v>
      </c>
      <c r="BB81" s="8">
        <f t="shared" si="79"/>
        <v>6.6149405535845425</v>
      </c>
      <c r="BC81" s="8">
        <v>6.6526149449081045</v>
      </c>
      <c r="BD81" s="8">
        <f t="shared" si="80"/>
        <v>6.7417876852305527</v>
      </c>
      <c r="BE81" s="5"/>
      <c r="BF81" s="60">
        <f t="shared" si="81"/>
        <v>77.225996299999991</v>
      </c>
      <c r="BG81" s="62">
        <f t="shared" si="82"/>
        <v>69.920056700000004</v>
      </c>
      <c r="BH81" s="62">
        <f t="shared" si="83"/>
        <v>72.371043499999999</v>
      </c>
      <c r="BI81" s="62">
        <f t="shared" si="84"/>
        <v>75.973348099999995</v>
      </c>
      <c r="BJ81" s="62">
        <f t="shared" si="85"/>
        <v>69.420056700000004</v>
      </c>
      <c r="BK81" s="62">
        <f t="shared" si="86"/>
        <v>75.973348099999995</v>
      </c>
      <c r="BL81" s="62">
        <f t="shared" si="87"/>
        <v>73.803091099999989</v>
      </c>
      <c r="BM81" s="62">
        <f t="shared" si="88"/>
        <v>69.420056700000004</v>
      </c>
      <c r="BN81" s="63">
        <f t="shared" si="89"/>
        <v>70.272556699999996</v>
      </c>
      <c r="BO81" s="50"/>
      <c r="BP81" s="104"/>
      <c r="BX81" s="53">
        <f t="shared" si="53"/>
        <v>2021</v>
      </c>
      <c r="BY81" s="97">
        <f t="shared" si="90"/>
        <v>44197</v>
      </c>
      <c r="BZ81" s="56">
        <f t="shared" si="54"/>
        <v>6.9380541675206784</v>
      </c>
      <c r="CA81" s="56">
        <f t="shared" si="55"/>
        <v>6.6149405535845425</v>
      </c>
      <c r="CB81" s="56">
        <v>6.7621345490892217</v>
      </c>
      <c r="CC81" s="56">
        <v>6.6493652723935019</v>
      </c>
      <c r="CD81" s="56">
        <v>6.7621345490892217</v>
      </c>
      <c r="CE81" s="56">
        <f t="shared" si="56"/>
        <v>6.6489800926140736</v>
      </c>
      <c r="CF81" s="1"/>
      <c r="CG81" s="98">
        <v>-0.5</v>
      </c>
      <c r="CH81" s="99">
        <v>-0.5</v>
      </c>
      <c r="CI81" s="99">
        <v>-0.5</v>
      </c>
      <c r="CJ81" s="99">
        <v>-0.5</v>
      </c>
      <c r="CK81" s="99">
        <v>1.75</v>
      </c>
      <c r="CL81" s="99">
        <v>-1.5</v>
      </c>
      <c r="CM81" s="99">
        <v>-4.1708300000000023</v>
      </c>
      <c r="CN81" s="100">
        <v>-2.4314699999999974</v>
      </c>
      <c r="CO81" s="13"/>
      <c r="CP81" s="101">
        <v>1.0651404786680543</v>
      </c>
      <c r="CQ81" s="102">
        <v>1.0285876454450857</v>
      </c>
      <c r="CR81" s="102">
        <v>1.018976444991013</v>
      </c>
      <c r="CS81" s="102">
        <v>0.96736354176520678</v>
      </c>
      <c r="CT81" s="102">
        <v>1.0625338582108419</v>
      </c>
      <c r="CU81" s="103">
        <v>1.0028140477262493</v>
      </c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</row>
    <row r="82" spans="1:143" ht="12.75" x14ac:dyDescent="0.2">
      <c r="A82" s="3">
        <f t="shared" si="52"/>
        <v>2021</v>
      </c>
      <c r="B82" s="43">
        <v>44228</v>
      </c>
      <c r="C82" s="43">
        <v>44255</v>
      </c>
      <c r="D82" s="44">
        <f t="shared" si="57"/>
        <v>44228</v>
      </c>
      <c r="E82" s="94">
        <v>79.125720000000001</v>
      </c>
      <c r="F82" s="46">
        <v>69.812939999999998</v>
      </c>
      <c r="G82" s="94">
        <v>70.111639999999994</v>
      </c>
      <c r="H82" s="46">
        <v>67.628929999999997</v>
      </c>
      <c r="I82" s="94">
        <v>74.100390000000004</v>
      </c>
      <c r="J82" s="46">
        <v>65.197370000000006</v>
      </c>
      <c r="K82" s="94">
        <v>77.80453</v>
      </c>
      <c r="L82" s="46">
        <v>71.43571</v>
      </c>
      <c r="M82" s="94">
        <v>76.983919999999998</v>
      </c>
      <c r="N82" s="46">
        <v>71.392840000000007</v>
      </c>
      <c r="O82" s="94">
        <f t="shared" si="59"/>
        <v>69.111639999999994</v>
      </c>
      <c r="P82" s="46">
        <f t="shared" si="60"/>
        <v>66.378929999999997</v>
      </c>
      <c r="Q82" s="94">
        <f t="shared" si="61"/>
        <v>70.111639999999994</v>
      </c>
      <c r="R82" s="46">
        <f t="shared" si="62"/>
        <v>67.128929999999997</v>
      </c>
      <c r="S82" s="94">
        <f t="shared" si="63"/>
        <v>72.611639999999994</v>
      </c>
      <c r="T82" s="46">
        <f t="shared" si="64"/>
        <v>69.878929999999997</v>
      </c>
      <c r="U82" s="94">
        <f t="shared" si="65"/>
        <v>76.729849999999999</v>
      </c>
      <c r="V82" s="95">
        <f t="shared" si="66"/>
        <v>67.710399999999993</v>
      </c>
      <c r="W82" s="96">
        <v>6.8832766480615275</v>
      </c>
      <c r="X82" s="96">
        <v>7.026847720196618</v>
      </c>
      <c r="Y82" s="96">
        <v>6.6336777137842011</v>
      </c>
      <c r="Z82" s="96">
        <v>6.5113543519970616</v>
      </c>
      <c r="AA82" s="96">
        <v>6.3217961779974514</v>
      </c>
      <c r="AB82" s="96">
        <v>6.6000800801147106</v>
      </c>
      <c r="AC82" s="96">
        <v>6.6040822979476621</v>
      </c>
      <c r="AD82" s="96">
        <v>6.8841431567924545</v>
      </c>
      <c r="AE82" s="96">
        <v>6.265909078338713</v>
      </c>
      <c r="AF82" s="96">
        <f t="shared" si="67"/>
        <v>6.9383263701535576</v>
      </c>
      <c r="AG82" s="96">
        <f t="shared" si="68"/>
        <v>6.6986751180412654</v>
      </c>
      <c r="AH82" s="96">
        <f t="shared" si="69"/>
        <v>6.6359033948479507</v>
      </c>
      <c r="AI82" s="96">
        <f t="shared" si="70"/>
        <v>7.3289845572191936</v>
      </c>
      <c r="AJ82" s="96">
        <f t="shared" si="71"/>
        <v>6.6230508247685123</v>
      </c>
      <c r="AK82" s="126"/>
      <c r="AL82" s="99"/>
      <c r="AM82" s="13"/>
      <c r="AN82" s="13"/>
      <c r="AO82" s="13"/>
      <c r="AP82" s="13"/>
      <c r="AQ82" s="13"/>
      <c r="AR82" s="8">
        <f t="shared" si="72"/>
        <v>6.7439478787962814</v>
      </c>
      <c r="AS82" s="8">
        <f t="shared" si="73"/>
        <v>7.0285914999415127</v>
      </c>
      <c r="AT82" s="8">
        <f t="shared" si="74"/>
        <v>6.999562064913226</v>
      </c>
      <c r="AU82" s="8">
        <f t="shared" si="75"/>
        <v>7.2949936303411587</v>
      </c>
      <c r="AV82" s="8">
        <f t="shared" si="58"/>
        <v>7.0167737684980445</v>
      </c>
      <c r="AW82" s="8"/>
      <c r="AX82" s="8">
        <f t="shared" si="76"/>
        <v>6.6297796784666891</v>
      </c>
      <c r="AY82" s="8">
        <f t="shared" si="77"/>
        <v>6.7326504291706355</v>
      </c>
      <c r="AZ82" s="8">
        <f t="shared" si="78"/>
        <v>6.603968468475621</v>
      </c>
      <c r="BA82" s="8">
        <v>6.6229416975547641</v>
      </c>
      <c r="BB82" s="8">
        <f t="shared" si="79"/>
        <v>6.4997139030612274</v>
      </c>
      <c r="BC82" s="8">
        <v>6.5124488038211306</v>
      </c>
      <c r="BD82" s="8">
        <f t="shared" si="80"/>
        <v>6.601187897535973</v>
      </c>
      <c r="BE82" s="5"/>
      <c r="BF82" s="60">
        <f t="shared" si="81"/>
        <v>75.121224600000005</v>
      </c>
      <c r="BG82" s="62">
        <f t="shared" si="82"/>
        <v>69.044074699999996</v>
      </c>
      <c r="BH82" s="62">
        <f t="shared" si="83"/>
        <v>70.272091399999994</v>
      </c>
      <c r="BI82" s="62">
        <f t="shared" si="84"/>
        <v>74.579755599999999</v>
      </c>
      <c r="BJ82" s="62">
        <f t="shared" si="85"/>
        <v>68.829074699999993</v>
      </c>
      <c r="BK82" s="62">
        <f t="shared" si="86"/>
        <v>75.065937399999996</v>
      </c>
      <c r="BL82" s="62">
        <f t="shared" si="87"/>
        <v>72.851486499999993</v>
      </c>
      <c r="BM82" s="62">
        <f t="shared" si="88"/>
        <v>67.936574699999994</v>
      </c>
      <c r="BN82" s="63">
        <f t="shared" si="89"/>
        <v>71.436574699999994</v>
      </c>
      <c r="BO82" s="50"/>
      <c r="BP82" s="104"/>
      <c r="BX82" s="53">
        <f t="shared" si="53"/>
        <v>2021</v>
      </c>
      <c r="BY82" s="97">
        <f t="shared" si="90"/>
        <v>44228</v>
      </c>
      <c r="BZ82" s="56">
        <f t="shared" si="54"/>
        <v>6.858673519687418</v>
      </c>
      <c r="CA82" s="56">
        <f t="shared" si="55"/>
        <v>6.4997139030612274</v>
      </c>
      <c r="CB82" s="56">
        <v>6.6196253710241511</v>
      </c>
      <c r="CC82" s="56">
        <v>6.5091988755330989</v>
      </c>
      <c r="CD82" s="56">
        <v>6.6196253710241511</v>
      </c>
      <c r="CE82" s="56">
        <f t="shared" si="56"/>
        <v>6.5335760611632292</v>
      </c>
      <c r="CF82" s="1"/>
      <c r="CG82" s="98">
        <v>-1</v>
      </c>
      <c r="CH82" s="99">
        <v>-1.25</v>
      </c>
      <c r="CI82" s="99">
        <v>0</v>
      </c>
      <c r="CJ82" s="99">
        <v>-0.5</v>
      </c>
      <c r="CK82" s="99">
        <v>2.5</v>
      </c>
      <c r="CL82" s="99">
        <v>2.25</v>
      </c>
      <c r="CM82" s="99">
        <v>-2.3958700000000022</v>
      </c>
      <c r="CN82" s="100">
        <v>-2.1025400000000047</v>
      </c>
      <c r="CO82" s="13"/>
      <c r="CP82" s="101">
        <v>1.0655734575442883</v>
      </c>
      <c r="CQ82" s="102">
        <v>1.0287683262064753</v>
      </c>
      <c r="CR82" s="102">
        <v>1.019127978008552</v>
      </c>
      <c r="CS82" s="102">
        <v>0.97088805742211348</v>
      </c>
      <c r="CT82" s="102">
        <v>1.0646182669789228</v>
      </c>
      <c r="CU82" s="103">
        <v>1.0028722426470587</v>
      </c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</row>
    <row r="83" spans="1:143" ht="12.75" x14ac:dyDescent="0.2">
      <c r="A83" s="3">
        <f t="shared" si="52"/>
        <v>2021</v>
      </c>
      <c r="B83" s="43">
        <v>44256</v>
      </c>
      <c r="C83" s="43">
        <v>44286</v>
      </c>
      <c r="D83" s="44">
        <f t="shared" si="57"/>
        <v>44256</v>
      </c>
      <c r="E83" s="94">
        <v>66.750630000000001</v>
      </c>
      <c r="F83" s="46">
        <v>60.434010000000001</v>
      </c>
      <c r="G83" s="94">
        <v>64.161469999999994</v>
      </c>
      <c r="H83" s="46">
        <v>60.634749999999997</v>
      </c>
      <c r="I83" s="94">
        <v>62.26981</v>
      </c>
      <c r="J83" s="46">
        <v>56.231110000000001</v>
      </c>
      <c r="K83" s="94">
        <v>67.629379999999998</v>
      </c>
      <c r="L83" s="46">
        <v>63.448239999999998</v>
      </c>
      <c r="M83" s="94">
        <v>67.581299999999999</v>
      </c>
      <c r="N83" s="46">
        <v>63.451549999999997</v>
      </c>
      <c r="O83" s="94">
        <f t="shared" si="59"/>
        <v>63.161469999999994</v>
      </c>
      <c r="P83" s="46">
        <f t="shared" si="60"/>
        <v>59.134749999999997</v>
      </c>
      <c r="Q83" s="94">
        <f t="shared" si="61"/>
        <v>64.161469999999994</v>
      </c>
      <c r="R83" s="46">
        <f t="shared" si="62"/>
        <v>60.134749999999997</v>
      </c>
      <c r="S83" s="94">
        <f t="shared" si="63"/>
        <v>66.411469999999994</v>
      </c>
      <c r="T83" s="46">
        <f t="shared" si="64"/>
        <v>62.634749999999997</v>
      </c>
      <c r="U83" s="94">
        <f t="shared" si="65"/>
        <v>64.35705999999999</v>
      </c>
      <c r="V83" s="95">
        <f t="shared" si="66"/>
        <v>59.439450000000001</v>
      </c>
      <c r="W83" s="96">
        <v>6.0507174991230519</v>
      </c>
      <c r="X83" s="96">
        <v>6.0504035631511783</v>
      </c>
      <c r="Y83" s="96">
        <v>5.852018735232952</v>
      </c>
      <c r="Z83" s="96">
        <v>6.0881162935563546</v>
      </c>
      <c r="AA83" s="96">
        <v>5.8992677822348139</v>
      </c>
      <c r="AB83" s="96">
        <v>6.3474331982099663</v>
      </c>
      <c r="AC83" s="96">
        <v>6.2254645585509278</v>
      </c>
      <c r="AD83" s="96">
        <v>6.4894795604004898</v>
      </c>
      <c r="AE83" s="96">
        <v>5.8756736035137322</v>
      </c>
      <c r="AF83" s="96">
        <f t="shared" si="67"/>
        <v>6.497108212361292</v>
      </c>
      <c r="AG83" s="96">
        <f t="shared" si="68"/>
        <v>6.2674924033576405</v>
      </c>
      <c r="AH83" s="96">
        <f t="shared" si="69"/>
        <v>6.2077803026350207</v>
      </c>
      <c r="AI83" s="96">
        <f t="shared" si="70"/>
        <v>6.9078981532031323</v>
      </c>
      <c r="AJ83" s="96">
        <f t="shared" si="71"/>
        <v>6.2435614885286927</v>
      </c>
      <c r="AK83" s="126"/>
      <c r="AL83" s="99"/>
      <c r="AM83" s="13"/>
      <c r="AN83" s="13"/>
      <c r="AO83" s="13"/>
      <c r="AP83" s="13"/>
      <c r="AQ83" s="13"/>
      <c r="AR83" s="8">
        <f t="shared" si="72"/>
        <v>6.3591346463572798</v>
      </c>
      <c r="AS83" s="8">
        <f t="shared" si="73"/>
        <v>6.6274698449034348</v>
      </c>
      <c r="AT83" s="8">
        <f t="shared" si="74"/>
        <v>6.6001644771526617</v>
      </c>
      <c r="AU83" s="8">
        <f t="shared" si="75"/>
        <v>6.8786695335700623</v>
      </c>
      <c r="AV83" s="8">
        <f t="shared" si="58"/>
        <v>6.6163596254958588</v>
      </c>
      <c r="AW83" s="8"/>
      <c r="AX83" s="8">
        <f t="shared" si="76"/>
        <v>6.199134523358115</v>
      </c>
      <c r="AY83" s="8">
        <f t="shared" si="77"/>
        <v>6.348461956926359</v>
      </c>
      <c r="AZ83" s="8">
        <f t="shared" si="78"/>
        <v>6.3512344539920438</v>
      </c>
      <c r="BA83" s="8">
        <v>6.1919633981774878</v>
      </c>
      <c r="BB83" s="8">
        <f t="shared" si="79"/>
        <v>6.0667511038372934</v>
      </c>
      <c r="BC83" s="8">
        <v>6.0885563504637972</v>
      </c>
      <c r="BD83" s="8">
        <f t="shared" si="80"/>
        <v>6.1760366585196929</v>
      </c>
      <c r="BE83" s="5"/>
      <c r="BF83" s="60">
        <f t="shared" si="81"/>
        <v>64.034483399999999</v>
      </c>
      <c r="BG83" s="62">
        <f t="shared" si="82"/>
        <v>62.644980399999994</v>
      </c>
      <c r="BH83" s="62">
        <f t="shared" si="83"/>
        <v>59.673168999999994</v>
      </c>
      <c r="BI83" s="62">
        <f t="shared" si="84"/>
        <v>65.80550749999999</v>
      </c>
      <c r="BJ83" s="62">
        <f t="shared" si="85"/>
        <v>62.429980399999991</v>
      </c>
      <c r="BK83" s="62">
        <f t="shared" si="86"/>
        <v>65.831489799999986</v>
      </c>
      <c r="BL83" s="62">
        <f t="shared" si="87"/>
        <v>62.242487699999998</v>
      </c>
      <c r="BM83" s="62">
        <f t="shared" si="88"/>
        <v>61.429980399999991</v>
      </c>
      <c r="BN83" s="63">
        <f t="shared" si="89"/>
        <v>64.787480399999993</v>
      </c>
      <c r="BO83" s="50"/>
      <c r="BP83" s="104"/>
      <c r="BX83" s="53">
        <f t="shared" si="53"/>
        <v>2021</v>
      </c>
      <c r="BY83" s="97">
        <f t="shared" si="90"/>
        <v>44256</v>
      </c>
      <c r="BZ83" s="56">
        <f t="shared" si="54"/>
        <v>6.0544148731690015</v>
      </c>
      <c r="CA83" s="56">
        <f t="shared" si="55"/>
        <v>6.0667511038372934</v>
      </c>
      <c r="CB83" s="56">
        <v>6.1886470716468747</v>
      </c>
      <c r="CC83" s="56">
        <v>6.0853056486620947</v>
      </c>
      <c r="CD83" s="56">
        <v>6.1886470716468747</v>
      </c>
      <c r="CE83" s="56">
        <f t="shared" si="56"/>
        <v>6.0999467551670907</v>
      </c>
      <c r="CF83" s="1"/>
      <c r="CG83" s="98">
        <v>-1</v>
      </c>
      <c r="CH83" s="99">
        <v>-1.5</v>
      </c>
      <c r="CI83" s="99">
        <v>0</v>
      </c>
      <c r="CJ83" s="99">
        <v>-0.5</v>
      </c>
      <c r="CK83" s="99">
        <v>2.25</v>
      </c>
      <c r="CL83" s="99">
        <v>2</v>
      </c>
      <c r="CM83" s="99">
        <v>-2.393570000000004</v>
      </c>
      <c r="CN83" s="100">
        <v>-0.99455999999999989</v>
      </c>
      <c r="CO83" s="13"/>
      <c r="CP83" s="101">
        <v>1.0671787296898079</v>
      </c>
      <c r="CQ83" s="102">
        <v>1.0294633185622846</v>
      </c>
      <c r="CR83" s="102">
        <v>1.0196553421959627</v>
      </c>
      <c r="CS83" s="102">
        <v>0.96898079763663225</v>
      </c>
      <c r="CT83" s="102">
        <v>1.0644764482125622</v>
      </c>
      <c r="CU83" s="103">
        <v>1.0029069204085193</v>
      </c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</row>
    <row r="84" spans="1:143" ht="12.75" x14ac:dyDescent="0.2">
      <c r="A84" s="3">
        <f t="shared" si="52"/>
        <v>2021</v>
      </c>
      <c r="B84" s="43">
        <v>44287</v>
      </c>
      <c r="C84" s="43">
        <v>44316</v>
      </c>
      <c r="D84" s="44">
        <f t="shared" si="57"/>
        <v>44287</v>
      </c>
      <c r="E84" s="94">
        <v>65.025130000000004</v>
      </c>
      <c r="F84" s="46">
        <v>59.070160000000001</v>
      </c>
      <c r="G84" s="94">
        <v>64.662019999999998</v>
      </c>
      <c r="H84" s="46">
        <v>61.008870000000002</v>
      </c>
      <c r="I84" s="94">
        <v>60.620220000000003</v>
      </c>
      <c r="J84" s="46">
        <v>54.92727</v>
      </c>
      <c r="K84" s="94">
        <v>70.702539999999999</v>
      </c>
      <c r="L84" s="46">
        <v>64.899000000000001</v>
      </c>
      <c r="M84" s="94">
        <v>68.54683</v>
      </c>
      <c r="N84" s="46">
        <v>64.401120000000006</v>
      </c>
      <c r="O84" s="94">
        <f t="shared" si="59"/>
        <v>63.412019999999998</v>
      </c>
      <c r="P84" s="46">
        <f t="shared" si="60"/>
        <v>60.008870000000002</v>
      </c>
      <c r="Q84" s="94">
        <f t="shared" si="61"/>
        <v>61.662019999999998</v>
      </c>
      <c r="R84" s="46">
        <f t="shared" si="62"/>
        <v>60.258870000000002</v>
      </c>
      <c r="S84" s="94">
        <f t="shared" si="63"/>
        <v>66.912019999999998</v>
      </c>
      <c r="T84" s="46">
        <f t="shared" si="64"/>
        <v>59.008870000000002</v>
      </c>
      <c r="U84" s="94">
        <f t="shared" si="65"/>
        <v>63.690830000000005</v>
      </c>
      <c r="V84" s="95">
        <f t="shared" si="66"/>
        <v>62.888480000000001</v>
      </c>
      <c r="W84" s="96">
        <v>5.9707983055762091</v>
      </c>
      <c r="X84" s="96">
        <v>6.0111245292431699</v>
      </c>
      <c r="Y84" s="96">
        <v>5.7645460087728226</v>
      </c>
      <c r="Z84" s="96">
        <v>5.9901107032970478</v>
      </c>
      <c r="AA84" s="96">
        <v>5.5516864203309533</v>
      </c>
      <c r="AB84" s="96">
        <v>6.2532823736536756</v>
      </c>
      <c r="AC84" s="96">
        <v>6.079135254873683</v>
      </c>
      <c r="AD84" s="96">
        <v>5.9942041156153802</v>
      </c>
      <c r="AE84" s="96">
        <v>5.7330569842800365</v>
      </c>
      <c r="AF84" s="96">
        <f t="shared" si="67"/>
        <v>6.3966720383743407</v>
      </c>
      <c r="AG84" s="96">
        <f t="shared" si="68"/>
        <v>6.1674564132517844</v>
      </c>
      <c r="AH84" s="96">
        <f t="shared" si="69"/>
        <v>6.1106465061632198</v>
      </c>
      <c r="AI84" s="96">
        <f t="shared" si="70"/>
        <v>6.3713040427552761</v>
      </c>
      <c r="AJ84" s="96">
        <f t="shared" si="71"/>
        <v>6.0977357421499354</v>
      </c>
      <c r="AK84" s="126"/>
      <c r="AL84" s="99"/>
      <c r="AM84" s="13"/>
      <c r="AN84" s="13"/>
      <c r="AO84" s="13"/>
      <c r="AP84" s="13"/>
      <c r="AQ84" s="13"/>
      <c r="AR84" s="8">
        <f t="shared" si="72"/>
        <v>6.2104108902059991</v>
      </c>
      <c r="AS84" s="8">
        <f t="shared" si="73"/>
        <v>6.1240899843636347</v>
      </c>
      <c r="AT84" s="8">
        <f t="shared" si="74"/>
        <v>6.4458041162237336</v>
      </c>
      <c r="AU84" s="8">
        <f t="shared" si="75"/>
        <v>6.3562116628971399</v>
      </c>
      <c r="AV84" s="8">
        <f t="shared" si="58"/>
        <v>6.2841291634226266</v>
      </c>
      <c r="AW84" s="8"/>
      <c r="AX84" s="8">
        <f t="shared" si="76"/>
        <v>6.0994137355484819</v>
      </c>
      <c r="AY84" s="8">
        <f t="shared" si="77"/>
        <v>6.199979659942854</v>
      </c>
      <c r="AZ84" s="8">
        <f t="shared" si="78"/>
        <v>6.2570511588029039</v>
      </c>
      <c r="BA84" s="8">
        <v>6.0912238200952284</v>
      </c>
      <c r="BB84" s="8">
        <f t="shared" si="79"/>
        <v>5.7105861669545588</v>
      </c>
      <c r="BC84" s="8">
        <v>5.9894730625925217</v>
      </c>
      <c r="BD84" s="8">
        <f t="shared" si="80"/>
        <v>6.0775880495198873</v>
      </c>
      <c r="BE84" s="5"/>
      <c r="BF84" s="60">
        <f t="shared" si="81"/>
        <v>62.464492899999996</v>
      </c>
      <c r="BG84" s="62">
        <f t="shared" si="82"/>
        <v>63.091165500000002</v>
      </c>
      <c r="BH84" s="62">
        <f t="shared" si="83"/>
        <v>58.172251500000002</v>
      </c>
      <c r="BI84" s="62">
        <f t="shared" si="84"/>
        <v>66.764174699999998</v>
      </c>
      <c r="BJ84" s="62">
        <f t="shared" si="85"/>
        <v>61.058665500000004</v>
      </c>
      <c r="BK84" s="62">
        <f t="shared" si="86"/>
        <v>68.207017799999988</v>
      </c>
      <c r="BL84" s="62">
        <f t="shared" si="87"/>
        <v>63.345819500000005</v>
      </c>
      <c r="BM84" s="62">
        <f t="shared" si="88"/>
        <v>61.94866549999999</v>
      </c>
      <c r="BN84" s="63">
        <f t="shared" si="89"/>
        <v>63.513665500000002</v>
      </c>
      <c r="BO84" s="50"/>
      <c r="BP84" s="104"/>
      <c r="BX84" s="53">
        <f t="shared" si="53"/>
        <v>2021</v>
      </c>
      <c r="BY84" s="97">
        <f t="shared" si="90"/>
        <v>44287</v>
      </c>
      <c r="BZ84" s="56">
        <f t="shared" si="54"/>
        <v>5.9644130967926978</v>
      </c>
      <c r="CA84" s="56">
        <f t="shared" si="55"/>
        <v>5.7105861669545588</v>
      </c>
      <c r="CB84" s="56">
        <v>6.0879074935646154</v>
      </c>
      <c r="CC84" s="56">
        <v>5.9862221799848694</v>
      </c>
      <c r="CD84" s="56">
        <v>6.0879074935646154</v>
      </c>
      <c r="CE84" s="56">
        <f t="shared" si="56"/>
        <v>5.743233534822406</v>
      </c>
      <c r="CF84" s="1"/>
      <c r="CG84" s="98">
        <v>-1.25</v>
      </c>
      <c r="CH84" s="99">
        <v>-1</v>
      </c>
      <c r="CI84" s="99">
        <v>-3</v>
      </c>
      <c r="CJ84" s="99">
        <v>-0.75</v>
      </c>
      <c r="CK84" s="99">
        <v>2.25</v>
      </c>
      <c r="CL84" s="99">
        <v>-2</v>
      </c>
      <c r="CM84" s="99">
        <v>-1.3342999999999989</v>
      </c>
      <c r="CN84" s="100">
        <v>3.8183199999999999</v>
      </c>
      <c r="CO84" s="13"/>
      <c r="CP84" s="101">
        <v>1.0678720903861618</v>
      </c>
      <c r="CQ84" s="102">
        <v>1.0296064160979734</v>
      </c>
      <c r="CR84" s="102">
        <v>1.0201224666515474</v>
      </c>
      <c r="CS84" s="102">
        <v>0.92680865101127774</v>
      </c>
      <c r="CT84" s="102">
        <v>1.0629107584370576</v>
      </c>
      <c r="CU84" s="103">
        <v>1.0030597258485638</v>
      </c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</row>
    <row r="85" spans="1:143" ht="12.75" x14ac:dyDescent="0.2">
      <c r="A85" s="3">
        <f t="shared" si="52"/>
        <v>2021</v>
      </c>
      <c r="B85" s="43">
        <v>44317</v>
      </c>
      <c r="C85" s="43">
        <v>44347</v>
      </c>
      <c r="D85" s="44">
        <f t="shared" si="57"/>
        <v>44317</v>
      </c>
      <c r="E85" s="94">
        <v>56.447240000000001</v>
      </c>
      <c r="F85" s="46">
        <v>51.874580000000002</v>
      </c>
      <c r="G85" s="94">
        <v>61.46649</v>
      </c>
      <c r="H85" s="46">
        <v>59.508850000000002</v>
      </c>
      <c r="I85" s="94">
        <v>52.419759999999997</v>
      </c>
      <c r="J85" s="46">
        <v>48.048299999999998</v>
      </c>
      <c r="K85" s="94">
        <v>64.116690000000006</v>
      </c>
      <c r="L85" s="46">
        <v>60.79316</v>
      </c>
      <c r="M85" s="94">
        <v>64.817350000000005</v>
      </c>
      <c r="N85" s="46">
        <v>61.649909999999998</v>
      </c>
      <c r="O85" s="94">
        <f t="shared" si="59"/>
        <v>60.46649</v>
      </c>
      <c r="P85" s="46">
        <f t="shared" si="60"/>
        <v>58.008850000000002</v>
      </c>
      <c r="Q85" s="94">
        <f t="shared" si="61"/>
        <v>60.46649</v>
      </c>
      <c r="R85" s="46">
        <f t="shared" si="62"/>
        <v>58.508850000000002</v>
      </c>
      <c r="S85" s="94">
        <f t="shared" si="63"/>
        <v>64.216489999999993</v>
      </c>
      <c r="T85" s="46">
        <f t="shared" si="64"/>
        <v>57.508850000000002</v>
      </c>
      <c r="U85" s="94">
        <f t="shared" si="65"/>
        <v>56.540469999999999</v>
      </c>
      <c r="V85" s="95">
        <f t="shared" si="66"/>
        <v>54.928170000000001</v>
      </c>
      <c r="W85" s="96">
        <v>6.0112289921889044</v>
      </c>
      <c r="X85" s="96">
        <v>6.0740599050874033</v>
      </c>
      <c r="Y85" s="96">
        <v>5.8185420878638876</v>
      </c>
      <c r="Z85" s="96">
        <v>5.7193284224950869</v>
      </c>
      <c r="AA85" s="96">
        <v>5.2880981291863005</v>
      </c>
      <c r="AB85" s="96">
        <v>5.9780988947730433</v>
      </c>
      <c r="AC85" s="96">
        <v>5.8064193074024715</v>
      </c>
      <c r="AD85" s="96">
        <v>5.705079651584132</v>
      </c>
      <c r="AE85" s="96">
        <v>5.4732776388872928</v>
      </c>
      <c r="AF85" s="96">
        <f t="shared" si="67"/>
        <v>6.1201903852891686</v>
      </c>
      <c r="AG85" s="96">
        <f t="shared" si="68"/>
        <v>5.8941285329377173</v>
      </c>
      <c r="AH85" s="96">
        <f t="shared" si="69"/>
        <v>5.8381293314686049</v>
      </c>
      <c r="AI85" s="96">
        <f t="shared" si="70"/>
        <v>6.0784363214136459</v>
      </c>
      <c r="AJ85" s="96">
        <f t="shared" si="71"/>
        <v>5.8246758084633301</v>
      </c>
      <c r="AK85" s="126"/>
      <c r="AL85" s="99"/>
      <c r="AM85" s="13"/>
      <c r="AN85" s="13"/>
      <c r="AO85" s="13"/>
      <c r="AP85" s="13"/>
      <c r="AQ85" s="13"/>
      <c r="AR85" s="8">
        <f t="shared" si="72"/>
        <v>5.933232368535899</v>
      </c>
      <c r="AS85" s="8">
        <f t="shared" si="73"/>
        <v>5.8302344461674274</v>
      </c>
      <c r="AT85" s="8">
        <f t="shared" si="74"/>
        <v>6.1581205762570432</v>
      </c>
      <c r="AU85" s="8">
        <f t="shared" si="75"/>
        <v>6.0512190503464485</v>
      </c>
      <c r="AV85" s="8">
        <f t="shared" si="58"/>
        <v>5.9932016103267038</v>
      </c>
      <c r="AW85" s="8"/>
      <c r="AX85" s="8">
        <f t="shared" si="76"/>
        <v>5.8238924893112403</v>
      </c>
      <c r="AY85" s="8">
        <f t="shared" si="77"/>
        <v>5.9232511490638977</v>
      </c>
      <c r="AZ85" s="8">
        <f t="shared" si="78"/>
        <v>5.9817727749466529</v>
      </c>
      <c r="BA85" s="8">
        <v>5.8153289368197179</v>
      </c>
      <c r="BB85" s="8">
        <f t="shared" si="79"/>
        <v>5.4404885225804911</v>
      </c>
      <c r="BC85" s="8">
        <v>5.7181142514658996</v>
      </c>
      <c r="BD85" s="8">
        <f t="shared" si="80"/>
        <v>5.8055817403265566</v>
      </c>
      <c r="BE85" s="5"/>
      <c r="BF85" s="60">
        <f t="shared" si="81"/>
        <v>54.480996199999993</v>
      </c>
      <c r="BG85" s="62">
        <f t="shared" si="82"/>
        <v>60.624704799999996</v>
      </c>
      <c r="BH85" s="62">
        <f t="shared" si="83"/>
        <v>50.540032199999999</v>
      </c>
      <c r="BI85" s="62">
        <f t="shared" si="84"/>
        <v>63.455350799999998</v>
      </c>
      <c r="BJ85" s="62">
        <f t="shared" si="85"/>
        <v>59.624704799999996</v>
      </c>
      <c r="BK85" s="62">
        <f t="shared" si="86"/>
        <v>62.687572099999997</v>
      </c>
      <c r="BL85" s="62">
        <f t="shared" si="87"/>
        <v>55.847180999999999</v>
      </c>
      <c r="BM85" s="62">
        <f t="shared" si="88"/>
        <v>59.4097048</v>
      </c>
      <c r="BN85" s="63">
        <f t="shared" si="89"/>
        <v>61.332204799999992</v>
      </c>
      <c r="BO85" s="50"/>
      <c r="BP85" s="104"/>
      <c r="BX85" s="53">
        <f t="shared" si="53"/>
        <v>2021</v>
      </c>
      <c r="BY85" s="97">
        <f t="shared" si="90"/>
        <v>44317</v>
      </c>
      <c r="BZ85" s="56">
        <f t="shared" si="54"/>
        <v>6.0199703342564952</v>
      </c>
      <c r="CA85" s="56">
        <f t="shared" si="55"/>
        <v>5.4404885225804911</v>
      </c>
      <c r="CB85" s="56">
        <v>5.8120126102891048</v>
      </c>
      <c r="CC85" s="56">
        <v>5.7148628736860667</v>
      </c>
      <c r="CD85" s="56">
        <v>5.8120126102891048</v>
      </c>
      <c r="CE85" s="56">
        <f t="shared" si="56"/>
        <v>5.4727200997396341</v>
      </c>
      <c r="CF85" s="1"/>
      <c r="CG85" s="98">
        <v>-1</v>
      </c>
      <c r="CH85" s="99">
        <v>-1.5</v>
      </c>
      <c r="CI85" s="99">
        <v>-1</v>
      </c>
      <c r="CJ85" s="99">
        <v>-1</v>
      </c>
      <c r="CK85" s="99">
        <v>2.75</v>
      </c>
      <c r="CL85" s="99">
        <v>-2</v>
      </c>
      <c r="CM85" s="99">
        <v>9.322999999999837E-2</v>
      </c>
      <c r="CN85" s="100">
        <v>3.0535899999999998</v>
      </c>
      <c r="CO85" s="13"/>
      <c r="CP85" s="101">
        <v>1.0700889917804726</v>
      </c>
      <c r="CQ85" s="102">
        <v>1.0305630482339696</v>
      </c>
      <c r="CR85" s="102">
        <v>1.0207718284731218</v>
      </c>
      <c r="CS85" s="102">
        <v>0.92460123611494582</v>
      </c>
      <c r="CT85" s="102">
        <v>1.0654428496411692</v>
      </c>
      <c r="CU85" s="103">
        <v>1.0031441926761273</v>
      </c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</row>
    <row r="86" spans="1:143" ht="12.75" x14ac:dyDescent="0.2">
      <c r="A86" s="3">
        <f t="shared" si="52"/>
        <v>2021</v>
      </c>
      <c r="B86" s="43">
        <v>44348</v>
      </c>
      <c r="C86" s="43">
        <v>44377</v>
      </c>
      <c r="D86" s="44">
        <f t="shared" si="57"/>
        <v>44348</v>
      </c>
      <c r="E86" s="94">
        <v>66.792919999999995</v>
      </c>
      <c r="F86" s="46">
        <v>55.810969999999998</v>
      </c>
      <c r="G86" s="94">
        <v>70.393609999999995</v>
      </c>
      <c r="H86" s="46">
        <v>62.35783</v>
      </c>
      <c r="I86" s="94">
        <v>62.310229999999997</v>
      </c>
      <c r="J86" s="46">
        <v>51.811489999999999</v>
      </c>
      <c r="K86" s="94">
        <v>72.001429999999999</v>
      </c>
      <c r="L86" s="46">
        <v>63.592779999999998</v>
      </c>
      <c r="M86" s="94">
        <v>71.929280000000006</v>
      </c>
      <c r="N86" s="46">
        <v>63.690219999999997</v>
      </c>
      <c r="O86" s="94">
        <f t="shared" si="59"/>
        <v>70.143609999999995</v>
      </c>
      <c r="P86" s="46">
        <f t="shared" si="60"/>
        <v>61.60783</v>
      </c>
      <c r="Q86" s="94">
        <f t="shared" si="61"/>
        <v>70.393609999999995</v>
      </c>
      <c r="R86" s="46">
        <f t="shared" si="62"/>
        <v>61.60783</v>
      </c>
      <c r="S86" s="94">
        <f t="shared" si="63"/>
        <v>73.393609999999995</v>
      </c>
      <c r="T86" s="46">
        <f t="shared" si="64"/>
        <v>60.35783</v>
      </c>
      <c r="U86" s="94">
        <f t="shared" si="65"/>
        <v>68.65249</v>
      </c>
      <c r="V86" s="95">
        <f t="shared" si="66"/>
        <v>60.135409999999993</v>
      </c>
      <c r="W86" s="96">
        <v>6.0838962766574003</v>
      </c>
      <c r="X86" s="96">
        <v>6.2394643007082333</v>
      </c>
      <c r="Y86" s="96">
        <v>5.8600417850056976</v>
      </c>
      <c r="Z86" s="96">
        <v>5.7613636823305914</v>
      </c>
      <c r="AA86" s="96">
        <v>5.3290757049824284</v>
      </c>
      <c r="AB86" s="96">
        <v>6.0207427353773495</v>
      </c>
      <c r="AC86" s="96">
        <v>5.8487617794491635</v>
      </c>
      <c r="AD86" s="96">
        <v>5.4939262255538326</v>
      </c>
      <c r="AE86" s="96">
        <v>5.5013986483675561</v>
      </c>
      <c r="AF86" s="96">
        <f t="shared" si="67"/>
        <v>6.1645483282460187</v>
      </c>
      <c r="AG86" s="96">
        <f t="shared" si="68"/>
        <v>5.9373231548004775</v>
      </c>
      <c r="AH86" s="96">
        <f t="shared" si="69"/>
        <v>5.8806995183309292</v>
      </c>
      <c r="AI86" s="96">
        <f t="shared" si="70"/>
        <v>5.854503679727876</v>
      </c>
      <c r="AJ86" s="96">
        <f t="shared" si="71"/>
        <v>5.8670288847632035</v>
      </c>
      <c r="AK86" s="126"/>
      <c r="AL86" s="99"/>
      <c r="AM86" s="13"/>
      <c r="AN86" s="13"/>
      <c r="AO86" s="13"/>
      <c r="AP86" s="13"/>
      <c r="AQ86" s="13"/>
      <c r="AR86" s="8">
        <f t="shared" si="72"/>
        <v>5.9762677095732935</v>
      </c>
      <c r="AS86" s="8">
        <f t="shared" si="73"/>
        <v>5.6156258212763817</v>
      </c>
      <c r="AT86" s="8">
        <f t="shared" si="74"/>
        <v>6.2027869493176757</v>
      </c>
      <c r="AU86" s="8">
        <f t="shared" si="75"/>
        <v>5.8284767954847156</v>
      </c>
      <c r="AV86" s="8">
        <f t="shared" si="58"/>
        <v>5.9057893189130164</v>
      </c>
      <c r="AW86" s="8"/>
      <c r="AX86" s="8">
        <f t="shared" si="76"/>
        <v>5.8666634089647864</v>
      </c>
      <c r="AY86" s="8">
        <f t="shared" si="77"/>
        <v>5.9662166204456248</v>
      </c>
      <c r="AZ86" s="8">
        <f t="shared" si="78"/>
        <v>6.024431322511818</v>
      </c>
      <c r="BA86" s="8">
        <v>5.8581612551894118</v>
      </c>
      <c r="BB86" s="8">
        <f t="shared" si="79"/>
        <v>5.482478045888338</v>
      </c>
      <c r="BC86" s="8">
        <v>5.7602423505904863</v>
      </c>
      <c r="BD86" s="8">
        <f t="shared" si="80"/>
        <v>5.8478070138931102</v>
      </c>
      <c r="BE86" s="5"/>
      <c r="BF86" s="60">
        <f t="shared" si="81"/>
        <v>62.070681499999992</v>
      </c>
      <c r="BG86" s="62">
        <f t="shared" si="82"/>
        <v>66.938224599999998</v>
      </c>
      <c r="BH86" s="62">
        <f t="shared" si="83"/>
        <v>57.795771799999997</v>
      </c>
      <c r="BI86" s="62">
        <f t="shared" si="84"/>
        <v>68.386484199999998</v>
      </c>
      <c r="BJ86" s="62">
        <f t="shared" si="85"/>
        <v>66.615724599999993</v>
      </c>
      <c r="BK86" s="62">
        <f t="shared" si="86"/>
        <v>68.385710499999988</v>
      </c>
      <c r="BL86" s="62">
        <f t="shared" si="87"/>
        <v>64.990145600000005</v>
      </c>
      <c r="BM86" s="62">
        <f t="shared" si="88"/>
        <v>66.473224599999995</v>
      </c>
      <c r="BN86" s="63">
        <f t="shared" si="89"/>
        <v>67.788224599999992</v>
      </c>
      <c r="BO86" s="50"/>
      <c r="BP86" s="104"/>
      <c r="BX86" s="53">
        <f t="shared" si="53"/>
        <v>2021</v>
      </c>
      <c r="BY86" s="97">
        <f t="shared" si="90"/>
        <v>44348</v>
      </c>
      <c r="BZ86" s="56">
        <f t="shared" si="54"/>
        <v>6.0626698888833186</v>
      </c>
      <c r="CA86" s="56">
        <f t="shared" si="55"/>
        <v>5.482478045888338</v>
      </c>
      <c r="CB86" s="56">
        <v>5.8548449286587987</v>
      </c>
      <c r="CC86" s="56">
        <v>5.7569910496854844</v>
      </c>
      <c r="CD86" s="56">
        <v>5.8548449286587987</v>
      </c>
      <c r="CE86" s="56">
        <f t="shared" si="56"/>
        <v>5.5147742620919828</v>
      </c>
      <c r="CF86" s="1"/>
      <c r="CG86" s="98">
        <v>-0.25</v>
      </c>
      <c r="CH86" s="99">
        <v>-0.75</v>
      </c>
      <c r="CI86" s="99">
        <v>0</v>
      </c>
      <c r="CJ86" s="99">
        <v>-0.75</v>
      </c>
      <c r="CK86" s="99">
        <v>3</v>
      </c>
      <c r="CL86" s="99">
        <v>-2</v>
      </c>
      <c r="CM86" s="99">
        <v>1.8595699999999979</v>
      </c>
      <c r="CN86" s="100">
        <v>4.3244399999999956</v>
      </c>
      <c r="CO86" s="13"/>
      <c r="CP86" s="101">
        <v>1.0699807663855601</v>
      </c>
      <c r="CQ86" s="102">
        <v>1.0305412888635259</v>
      </c>
      <c r="CR86" s="102">
        <v>1.0207131232430833</v>
      </c>
      <c r="CS86" s="102">
        <v>0.92496776784393286</v>
      </c>
      <c r="CT86" s="102">
        <v>1.0656320160428974</v>
      </c>
      <c r="CU86" s="103">
        <v>1.0031232431757138</v>
      </c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</row>
    <row r="87" spans="1:143" ht="12.75" x14ac:dyDescent="0.2">
      <c r="A87" s="3">
        <f t="shared" si="52"/>
        <v>2021</v>
      </c>
      <c r="B87" s="43">
        <v>44378</v>
      </c>
      <c r="C87" s="43">
        <v>44408</v>
      </c>
      <c r="D87" s="44">
        <f t="shared" si="57"/>
        <v>44378</v>
      </c>
      <c r="E87" s="94">
        <v>89.213520000000003</v>
      </c>
      <c r="F87" s="46">
        <v>64.16292</v>
      </c>
      <c r="G87" s="94">
        <v>88.734809999999996</v>
      </c>
      <c r="H87" s="46">
        <v>66.271190000000004</v>
      </c>
      <c r="I87" s="94">
        <v>83.744320000000002</v>
      </c>
      <c r="J87" s="46">
        <v>59.795949999999998</v>
      </c>
      <c r="K87" s="94">
        <v>91.999399999999994</v>
      </c>
      <c r="L87" s="46">
        <v>68.010369999999995</v>
      </c>
      <c r="M87" s="94">
        <v>91.944990000000004</v>
      </c>
      <c r="N87" s="46">
        <v>68.362780000000001</v>
      </c>
      <c r="O87" s="94">
        <f t="shared" si="59"/>
        <v>93.234809999999982</v>
      </c>
      <c r="P87" s="46">
        <f t="shared" si="60"/>
        <v>65.271190000000004</v>
      </c>
      <c r="Q87" s="94">
        <f t="shared" si="61"/>
        <v>93.734809999999982</v>
      </c>
      <c r="R87" s="46">
        <f t="shared" si="62"/>
        <v>66.271190000000004</v>
      </c>
      <c r="S87" s="94">
        <f t="shared" si="63"/>
        <v>92.984809999999982</v>
      </c>
      <c r="T87" s="46">
        <f t="shared" si="64"/>
        <v>68.771190000000004</v>
      </c>
      <c r="U87" s="94">
        <f t="shared" si="65"/>
        <v>88.654269999999997</v>
      </c>
      <c r="V87" s="95">
        <f t="shared" si="66"/>
        <v>67.328129999999987</v>
      </c>
      <c r="W87" s="96">
        <v>6.1712174892652722</v>
      </c>
      <c r="X87" s="96">
        <v>6.4521653871095328</v>
      </c>
      <c r="Y87" s="96">
        <v>5.9592508423444643</v>
      </c>
      <c r="Z87" s="96">
        <v>5.7829728644299152</v>
      </c>
      <c r="AA87" s="96">
        <v>5.3529985489118355</v>
      </c>
      <c r="AB87" s="96">
        <v>6.0770856943750831</v>
      </c>
      <c r="AC87" s="96">
        <v>5.8705208192664742</v>
      </c>
      <c r="AD87" s="96">
        <v>5.5159876036108288</v>
      </c>
      <c r="AE87" s="96">
        <v>5.5189398858687824</v>
      </c>
      <c r="AF87" s="96">
        <f t="shared" si="67"/>
        <v>6.1856952867109314</v>
      </c>
      <c r="AG87" s="96">
        <f t="shared" si="68"/>
        <v>5.9588384154530845</v>
      </c>
      <c r="AH87" s="96">
        <f t="shared" si="69"/>
        <v>5.9019122384689995</v>
      </c>
      <c r="AI87" s="96">
        <f t="shared" si="70"/>
        <v>5.8724869728455609</v>
      </c>
      <c r="AJ87" s="96">
        <f t="shared" si="71"/>
        <v>5.8889502812469665</v>
      </c>
      <c r="AK87" s="126"/>
      <c r="AL87" s="99"/>
      <c r="AM87" s="13"/>
      <c r="AN87" s="13"/>
      <c r="AO87" s="13"/>
      <c r="AP87" s="13"/>
      <c r="AQ87" s="13"/>
      <c r="AR87" s="8">
        <f t="shared" si="72"/>
        <v>5.99838280238487</v>
      </c>
      <c r="AS87" s="8">
        <f t="shared" si="73"/>
        <v>5.6380481996247873</v>
      </c>
      <c r="AT87" s="8">
        <f t="shared" si="74"/>
        <v>6.2257402003430151</v>
      </c>
      <c r="AU87" s="8">
        <f t="shared" si="75"/>
        <v>5.8517489781158769</v>
      </c>
      <c r="AV87" s="8">
        <f t="shared" si="58"/>
        <v>5.9284800451171371</v>
      </c>
      <c r="AW87" s="8"/>
      <c r="AX87" s="8">
        <f t="shared" si="76"/>
        <v>5.8886507737382132</v>
      </c>
      <c r="AY87" s="8">
        <f t="shared" si="77"/>
        <v>5.9882958084895721</v>
      </c>
      <c r="AZ87" s="8">
        <f t="shared" si="78"/>
        <v>6.0807937130072984</v>
      </c>
      <c r="BA87" s="8">
        <v>5.8803444482962286</v>
      </c>
      <c r="BB87" s="8">
        <f t="shared" si="79"/>
        <v>5.5069916681133684</v>
      </c>
      <c r="BC87" s="8">
        <v>5.7820608230354686</v>
      </c>
      <c r="BD87" s="8">
        <f t="shared" si="80"/>
        <v>5.8695138768758559</v>
      </c>
      <c r="BE87" s="5"/>
      <c r="BF87" s="60">
        <f t="shared" si="81"/>
        <v>78.441761999999997</v>
      </c>
      <c r="BG87" s="62">
        <f t="shared" si="82"/>
        <v>79.075453399999986</v>
      </c>
      <c r="BH87" s="62">
        <f t="shared" si="83"/>
        <v>73.446520899999996</v>
      </c>
      <c r="BI87" s="62">
        <f t="shared" si="84"/>
        <v>81.804639699999996</v>
      </c>
      <c r="BJ87" s="62">
        <f t="shared" si="85"/>
        <v>81.925453399999981</v>
      </c>
      <c r="BK87" s="62">
        <f t="shared" si="86"/>
        <v>81.684117099999995</v>
      </c>
      <c r="BL87" s="62">
        <f t="shared" si="87"/>
        <v>79.484029799999988</v>
      </c>
      <c r="BM87" s="62">
        <f t="shared" si="88"/>
        <v>81.210453399999977</v>
      </c>
      <c r="BN87" s="63">
        <f t="shared" si="89"/>
        <v>82.572953399999989</v>
      </c>
      <c r="BO87" s="50"/>
      <c r="BP87" s="104"/>
      <c r="BX87" s="53">
        <f t="shared" si="53"/>
        <v>2021</v>
      </c>
      <c r="BY87" s="97">
        <f t="shared" si="90"/>
        <v>44378</v>
      </c>
      <c r="BZ87" s="56">
        <f t="shared" si="54"/>
        <v>6.1647473220953435</v>
      </c>
      <c r="CA87" s="56">
        <f t="shared" si="55"/>
        <v>5.5069916681133684</v>
      </c>
      <c r="CB87" s="56">
        <v>5.8770281217656164</v>
      </c>
      <c r="CC87" s="56">
        <v>5.7788095619445432</v>
      </c>
      <c r="CD87" s="56">
        <v>5.8770281217656164</v>
      </c>
      <c r="CE87" s="56">
        <f t="shared" si="56"/>
        <v>5.5393256208044281</v>
      </c>
      <c r="CF87" s="1"/>
      <c r="CG87" s="98">
        <v>4.4999999999999929</v>
      </c>
      <c r="CH87" s="99">
        <v>-1</v>
      </c>
      <c r="CI87" s="99">
        <v>4.9999999999999929</v>
      </c>
      <c r="CJ87" s="99">
        <v>0</v>
      </c>
      <c r="CK87" s="99">
        <v>4.2499999999999929</v>
      </c>
      <c r="CL87" s="99">
        <v>2.5</v>
      </c>
      <c r="CM87" s="99">
        <v>-0.55924999999999869</v>
      </c>
      <c r="CN87" s="100">
        <v>3.1652099999999947</v>
      </c>
      <c r="CO87" s="13"/>
      <c r="CP87" s="101">
        <v>1.0696393415155194</v>
      </c>
      <c r="CQ87" s="102">
        <v>1.0304109244753488</v>
      </c>
      <c r="CR87" s="102">
        <v>1.0205671679302977</v>
      </c>
      <c r="CS87" s="102">
        <v>0.92564822184057294</v>
      </c>
      <c r="CT87" s="102">
        <v>1.0646301976823449</v>
      </c>
      <c r="CU87" s="103">
        <v>1.0031393231619261</v>
      </c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</row>
    <row r="88" spans="1:143" ht="12.75" x14ac:dyDescent="0.2">
      <c r="A88" s="3">
        <f t="shared" si="52"/>
        <v>2021</v>
      </c>
      <c r="B88" s="43">
        <v>44409</v>
      </c>
      <c r="C88" s="43">
        <v>44439</v>
      </c>
      <c r="D88" s="44">
        <f t="shared" si="57"/>
        <v>44409</v>
      </c>
      <c r="E88" s="94">
        <v>90.541979999999995</v>
      </c>
      <c r="F88" s="46">
        <v>67.838539999999995</v>
      </c>
      <c r="G88" s="94">
        <v>86.704700000000003</v>
      </c>
      <c r="H88" s="46">
        <v>67.496840000000006</v>
      </c>
      <c r="I88" s="94">
        <v>85.014759999999995</v>
      </c>
      <c r="J88" s="46">
        <v>63.313960000000002</v>
      </c>
      <c r="K88" s="94">
        <v>90.272279999999995</v>
      </c>
      <c r="L88" s="46">
        <v>69.503389999999996</v>
      </c>
      <c r="M88" s="94">
        <v>90.325909999999993</v>
      </c>
      <c r="N88" s="46">
        <v>69.866780000000006</v>
      </c>
      <c r="O88" s="94">
        <f t="shared" si="59"/>
        <v>90.204700000000003</v>
      </c>
      <c r="P88" s="46">
        <f t="shared" si="60"/>
        <v>66.496840000000006</v>
      </c>
      <c r="Q88" s="94">
        <f t="shared" si="61"/>
        <v>90.954700000000003</v>
      </c>
      <c r="R88" s="46">
        <f t="shared" si="62"/>
        <v>67.496840000000006</v>
      </c>
      <c r="S88" s="94">
        <f t="shared" si="63"/>
        <v>90.454700000000003</v>
      </c>
      <c r="T88" s="46">
        <f t="shared" si="64"/>
        <v>69.996840000000006</v>
      </c>
      <c r="U88" s="94">
        <f t="shared" si="65"/>
        <v>87.135629999999992</v>
      </c>
      <c r="V88" s="95">
        <f t="shared" si="66"/>
        <v>66.895399999999995</v>
      </c>
      <c r="W88" s="96">
        <v>6.2066677182822785</v>
      </c>
      <c r="X88" s="96">
        <v>6.5297977747616258</v>
      </c>
      <c r="Y88" s="96">
        <v>5.9973682797689563</v>
      </c>
      <c r="Z88" s="96">
        <v>5.8126114545048688</v>
      </c>
      <c r="AA88" s="96">
        <v>5.3829889131038229</v>
      </c>
      <c r="AB88" s="96">
        <v>6.1087604143259675</v>
      </c>
      <c r="AC88" s="96">
        <v>5.9003697019127044</v>
      </c>
      <c r="AD88" s="96">
        <v>5.5976242893233525</v>
      </c>
      <c r="AE88" s="96">
        <v>5.5471515599623027</v>
      </c>
      <c r="AF88" s="96">
        <f t="shared" si="67"/>
        <v>6.2162146025534577</v>
      </c>
      <c r="AG88" s="96">
        <f t="shared" si="68"/>
        <v>5.9889382271305944</v>
      </c>
      <c r="AH88" s="96">
        <f t="shared" si="69"/>
        <v>5.9316955617551876</v>
      </c>
      <c r="AI88" s="96">
        <f t="shared" si="70"/>
        <v>5.9608298269265196</v>
      </c>
      <c r="AJ88" s="96">
        <f t="shared" si="71"/>
        <v>5.9184764010797846</v>
      </c>
      <c r="AK88" s="126"/>
      <c r="AL88" s="99"/>
      <c r="AM88" s="13"/>
      <c r="AN88" s="13"/>
      <c r="AO88" s="13"/>
      <c r="AP88" s="13"/>
      <c r="AQ88" s="13"/>
      <c r="AR88" s="8">
        <f t="shared" si="72"/>
        <v>6.028720115776709</v>
      </c>
      <c r="AS88" s="8">
        <f t="shared" si="73"/>
        <v>5.7210207432903264</v>
      </c>
      <c r="AT88" s="8">
        <f t="shared" si="74"/>
        <v>6.2572272926943873</v>
      </c>
      <c r="AU88" s="8">
        <f t="shared" si="75"/>
        <v>5.9378661669150627</v>
      </c>
      <c r="AV88" s="8">
        <f t="shared" si="58"/>
        <v>5.9862085796691211</v>
      </c>
      <c r="AW88" s="8"/>
      <c r="AX88" s="8">
        <f t="shared" si="76"/>
        <v>5.9188080692967739</v>
      </c>
      <c r="AY88" s="8">
        <f t="shared" si="77"/>
        <v>6.0185838679986849</v>
      </c>
      <c r="AZ88" s="8">
        <f t="shared" si="78"/>
        <v>6.1124793569007716</v>
      </c>
      <c r="BA88" s="8">
        <v>5.9106081302707896</v>
      </c>
      <c r="BB88" s="8">
        <f t="shared" si="79"/>
        <v>5.5377226489433582</v>
      </c>
      <c r="BC88" s="8">
        <v>5.8118269305595796</v>
      </c>
      <c r="BD88" s="8">
        <f t="shared" si="80"/>
        <v>5.8992864435006211</v>
      </c>
      <c r="BE88" s="5"/>
      <c r="BF88" s="60">
        <f t="shared" si="81"/>
        <v>80.779500799999994</v>
      </c>
      <c r="BG88" s="62">
        <f t="shared" si="82"/>
        <v>78.445320199999998</v>
      </c>
      <c r="BH88" s="62">
        <f t="shared" si="83"/>
        <v>75.683415999999994</v>
      </c>
      <c r="BI88" s="62">
        <f t="shared" si="84"/>
        <v>81.5284841</v>
      </c>
      <c r="BJ88" s="62">
        <f t="shared" si="85"/>
        <v>80.867820199999997</v>
      </c>
      <c r="BK88" s="62">
        <f t="shared" si="86"/>
        <v>81.341657299999994</v>
      </c>
      <c r="BL88" s="62">
        <f t="shared" si="87"/>
        <v>78.432331099999985</v>
      </c>
      <c r="BM88" s="62">
        <f t="shared" si="88"/>
        <v>80.010320199999995</v>
      </c>
      <c r="BN88" s="63">
        <f t="shared" si="89"/>
        <v>81.657820200000003</v>
      </c>
      <c r="BO88" s="50"/>
      <c r="BP88" s="104"/>
      <c r="BX88" s="53">
        <f t="shared" si="53"/>
        <v>2021</v>
      </c>
      <c r="BY88" s="97">
        <f t="shared" si="90"/>
        <v>44409</v>
      </c>
      <c r="BZ88" s="56">
        <f t="shared" si="54"/>
        <v>6.2039668276252256</v>
      </c>
      <c r="CA88" s="56">
        <f t="shared" si="55"/>
        <v>5.5377226489433582</v>
      </c>
      <c r="CB88" s="56">
        <v>5.9072918037401765</v>
      </c>
      <c r="CC88" s="56">
        <v>5.8085757237854772</v>
      </c>
      <c r="CD88" s="56">
        <v>5.9072918037401765</v>
      </c>
      <c r="CE88" s="56">
        <f t="shared" si="56"/>
        <v>5.5701039091787994</v>
      </c>
      <c r="CF88" s="1"/>
      <c r="CG88" s="98">
        <v>3.4999999999999929</v>
      </c>
      <c r="CH88" s="99">
        <v>-1</v>
      </c>
      <c r="CI88" s="99">
        <v>4.2499999999999929</v>
      </c>
      <c r="CJ88" s="99">
        <v>0</v>
      </c>
      <c r="CK88" s="99">
        <v>3.7499999999999929</v>
      </c>
      <c r="CL88" s="99">
        <v>2.5</v>
      </c>
      <c r="CM88" s="99">
        <v>-3.4063500000000033</v>
      </c>
      <c r="CN88" s="100">
        <v>-0.94313999999999965</v>
      </c>
      <c r="CO88" s="13"/>
      <c r="CP88" s="101">
        <v>1.0694357693108474</v>
      </c>
      <c r="CQ88" s="102">
        <v>1.0303352071621903</v>
      </c>
      <c r="CR88" s="102">
        <v>1.0204871955028108</v>
      </c>
      <c r="CS88" s="102">
        <v>0.92608786175307112</v>
      </c>
      <c r="CT88" s="102">
        <v>1.0648856584204711</v>
      </c>
      <c r="CU88" s="103">
        <v>1.0030687397708673</v>
      </c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</row>
    <row r="89" spans="1:143" ht="12.75" x14ac:dyDescent="0.2">
      <c r="A89" s="3">
        <f t="shared" si="52"/>
        <v>2021</v>
      </c>
      <c r="B89" s="43">
        <v>44440</v>
      </c>
      <c r="C89" s="43">
        <v>44469</v>
      </c>
      <c r="D89" s="44">
        <f t="shared" si="57"/>
        <v>44440</v>
      </c>
      <c r="E89" s="94">
        <v>80.337770000000006</v>
      </c>
      <c r="F89" s="46">
        <v>66.576689999999999</v>
      </c>
      <c r="G89" s="94">
        <v>75.870930000000001</v>
      </c>
      <c r="H89" s="46">
        <v>64.526480000000006</v>
      </c>
      <c r="I89" s="94">
        <v>75.772540000000006</v>
      </c>
      <c r="J89" s="46">
        <v>62.259500000000003</v>
      </c>
      <c r="K89" s="94">
        <v>80.483029999999999</v>
      </c>
      <c r="L89" s="46">
        <v>67.115250000000003</v>
      </c>
      <c r="M89" s="94">
        <v>80.375479999999996</v>
      </c>
      <c r="N89" s="46">
        <v>67.025310000000005</v>
      </c>
      <c r="O89" s="94">
        <f t="shared" si="59"/>
        <v>77.870930000000001</v>
      </c>
      <c r="P89" s="46">
        <f t="shared" si="60"/>
        <v>62.026480000000006</v>
      </c>
      <c r="Q89" s="94">
        <f t="shared" si="61"/>
        <v>76.870930000000001</v>
      </c>
      <c r="R89" s="46">
        <f t="shared" si="62"/>
        <v>61.526480000000006</v>
      </c>
      <c r="S89" s="94">
        <f t="shared" si="63"/>
        <v>79.120930000000001</v>
      </c>
      <c r="T89" s="46">
        <f t="shared" si="64"/>
        <v>66.776480000000006</v>
      </c>
      <c r="U89" s="94">
        <f t="shared" si="65"/>
        <v>76.400230000000008</v>
      </c>
      <c r="V89" s="95">
        <f t="shared" si="66"/>
        <v>64.474320000000006</v>
      </c>
      <c r="W89" s="96">
        <v>6.1511934563411108</v>
      </c>
      <c r="X89" s="96">
        <v>6.4984743445291864</v>
      </c>
      <c r="Y89" s="96">
        <v>5.9851912361004409</v>
      </c>
      <c r="Z89" s="96">
        <v>5.8504152904638147</v>
      </c>
      <c r="AA89" s="96">
        <v>5.4196756284950798</v>
      </c>
      <c r="AB89" s="96">
        <v>6.1447446149961609</v>
      </c>
      <c r="AC89" s="96">
        <v>5.9378843111335158</v>
      </c>
      <c r="AD89" s="96">
        <v>5.660937721666861</v>
      </c>
      <c r="AE89" s="96">
        <v>5.5834757459723878</v>
      </c>
      <c r="AF89" s="96">
        <f t="shared" si="67"/>
        <v>6.2549465673662841</v>
      </c>
      <c r="AG89" s="96">
        <f t="shared" si="68"/>
        <v>6.0272005545450673</v>
      </c>
      <c r="AH89" s="96">
        <f t="shared" si="69"/>
        <v>5.9698090446545855</v>
      </c>
      <c r="AI89" s="96">
        <f t="shared" si="70"/>
        <v>6.0244568534400056</v>
      </c>
      <c r="AJ89" s="96">
        <f t="shared" si="71"/>
        <v>5.9560333584615384</v>
      </c>
      <c r="AK89" s="126"/>
      <c r="AL89" s="99"/>
      <c r="AM89" s="13"/>
      <c r="AN89" s="13"/>
      <c r="AO89" s="13"/>
      <c r="AP89" s="13"/>
      <c r="AQ89" s="13"/>
      <c r="AR89" s="8">
        <f t="shared" si="72"/>
        <v>6.0668485934886833</v>
      </c>
      <c r="AS89" s="8">
        <f t="shared" si="73"/>
        <v>5.7853702019177362</v>
      </c>
      <c r="AT89" s="8">
        <f t="shared" si="74"/>
        <v>6.2968008331535472</v>
      </c>
      <c r="AU89" s="8">
        <f t="shared" si="75"/>
        <v>6.0046544589563444</v>
      </c>
      <c r="AV89" s="8">
        <f t="shared" si="58"/>
        <v>6.0384185218790778</v>
      </c>
      <c r="AW89" s="8"/>
      <c r="AX89" s="8">
        <f t="shared" si="76"/>
        <v>5.9572735108504427</v>
      </c>
      <c r="AY89" s="8">
        <f t="shared" si="77"/>
        <v>6.056650442550497</v>
      </c>
      <c r="AZ89" s="8">
        <f t="shared" si="78"/>
        <v>6.1484759677625256</v>
      </c>
      <c r="BA89" s="8">
        <v>5.9491192523003154</v>
      </c>
      <c r="BB89" s="8">
        <f t="shared" si="79"/>
        <v>5.5753153483913112</v>
      </c>
      <c r="BC89" s="8">
        <v>5.8497048794545163</v>
      </c>
      <c r="BD89" s="8">
        <f t="shared" si="80"/>
        <v>5.9372611657095069</v>
      </c>
      <c r="BE89" s="5"/>
      <c r="BF89" s="60">
        <f t="shared" si="81"/>
        <v>74.420505599999998</v>
      </c>
      <c r="BG89" s="62">
        <f t="shared" si="82"/>
        <v>70.992816500000004</v>
      </c>
      <c r="BH89" s="62">
        <f t="shared" si="83"/>
        <v>69.9619328</v>
      </c>
      <c r="BI89" s="62">
        <f t="shared" si="84"/>
        <v>74.63490689999999</v>
      </c>
      <c r="BJ89" s="62">
        <f t="shared" si="85"/>
        <v>70.272816500000005</v>
      </c>
      <c r="BK89" s="62">
        <f t="shared" si="86"/>
        <v>74.734884599999987</v>
      </c>
      <c r="BL89" s="62">
        <f t="shared" si="87"/>
        <v>71.272088699999998</v>
      </c>
      <c r="BM89" s="62">
        <f t="shared" si="88"/>
        <v>71.057816500000001</v>
      </c>
      <c r="BN89" s="63">
        <f t="shared" si="89"/>
        <v>73.812816499999997</v>
      </c>
      <c r="BO89" s="50"/>
      <c r="BP89" s="104"/>
      <c r="BX89" s="53">
        <f t="shared" si="53"/>
        <v>2021</v>
      </c>
      <c r="BY89" s="97">
        <f t="shared" si="90"/>
        <v>44440</v>
      </c>
      <c r="BZ89" s="56">
        <f t="shared" si="54"/>
        <v>6.1914377159177292</v>
      </c>
      <c r="CA89" s="56">
        <f t="shared" si="55"/>
        <v>5.5753153483913112</v>
      </c>
      <c r="CB89" s="56">
        <v>5.9458029257697023</v>
      </c>
      <c r="CC89" s="56">
        <v>5.8464537417996238</v>
      </c>
      <c r="CD89" s="56">
        <v>5.9458029257697023</v>
      </c>
      <c r="CE89" s="56">
        <f t="shared" si="56"/>
        <v>5.607754479161617</v>
      </c>
      <c r="CF89" s="1"/>
      <c r="CG89" s="98">
        <v>2</v>
      </c>
      <c r="CH89" s="99">
        <v>-2.5</v>
      </c>
      <c r="CI89" s="99">
        <v>1</v>
      </c>
      <c r="CJ89" s="99">
        <v>-3</v>
      </c>
      <c r="CK89" s="99">
        <v>3.25</v>
      </c>
      <c r="CL89" s="99">
        <v>2.25</v>
      </c>
      <c r="CM89" s="99">
        <v>-3.9375399999999985</v>
      </c>
      <c r="CN89" s="100">
        <v>-2.1023700000000005</v>
      </c>
      <c r="CO89" s="13"/>
      <c r="CP89" s="101">
        <v>1.0691457369807329</v>
      </c>
      <c r="CQ89" s="102">
        <v>1.0302175581226538</v>
      </c>
      <c r="CR89" s="102">
        <v>1.0204077400087106</v>
      </c>
      <c r="CS89" s="102">
        <v>0.92637451521247705</v>
      </c>
      <c r="CT89" s="102">
        <v>1.0642153561205592</v>
      </c>
      <c r="CU89" s="103">
        <v>1.0030564838210123</v>
      </c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</row>
    <row r="90" spans="1:143" ht="12.75" x14ac:dyDescent="0.2">
      <c r="A90" s="3">
        <f t="shared" si="52"/>
        <v>2021</v>
      </c>
      <c r="B90" s="43">
        <v>44470</v>
      </c>
      <c r="C90" s="43">
        <v>44500</v>
      </c>
      <c r="D90" s="44">
        <f t="shared" si="57"/>
        <v>44470</v>
      </c>
      <c r="E90" s="94">
        <v>77.299790000000002</v>
      </c>
      <c r="F90" s="46">
        <v>65.866399999999999</v>
      </c>
      <c r="G90" s="94">
        <v>68.638660000000002</v>
      </c>
      <c r="H90" s="46">
        <v>63.970239999999997</v>
      </c>
      <c r="I90" s="94">
        <v>73.281329999999997</v>
      </c>
      <c r="J90" s="46">
        <v>61.45908</v>
      </c>
      <c r="K90" s="94">
        <v>76.235979999999998</v>
      </c>
      <c r="L90" s="46">
        <v>67.249600000000001</v>
      </c>
      <c r="M90" s="94">
        <v>74.640429999999995</v>
      </c>
      <c r="N90" s="46">
        <v>67.020880000000005</v>
      </c>
      <c r="O90" s="94">
        <f t="shared" si="59"/>
        <v>68.888660000000002</v>
      </c>
      <c r="P90" s="46">
        <f t="shared" si="60"/>
        <v>62.970239999999997</v>
      </c>
      <c r="Q90" s="94">
        <f t="shared" si="61"/>
        <v>68.138660000000002</v>
      </c>
      <c r="R90" s="46">
        <f t="shared" si="62"/>
        <v>62.970239999999997</v>
      </c>
      <c r="S90" s="94">
        <f t="shared" si="63"/>
        <v>71.638660000000002</v>
      </c>
      <c r="T90" s="46">
        <f t="shared" si="64"/>
        <v>64.97023999999999</v>
      </c>
      <c r="U90" s="94">
        <f t="shared" si="65"/>
        <v>74.357050000000001</v>
      </c>
      <c r="V90" s="95">
        <f t="shared" si="66"/>
        <v>63.50497</v>
      </c>
      <c r="W90" s="96">
        <v>6.192996212072126</v>
      </c>
      <c r="X90" s="96">
        <v>6.5374949300707641</v>
      </c>
      <c r="Y90" s="96">
        <v>6.0138972811048337</v>
      </c>
      <c r="Z90" s="96">
        <v>5.9289953295162618</v>
      </c>
      <c r="AA90" s="96">
        <v>5.4960439067088407</v>
      </c>
      <c r="AB90" s="96">
        <v>6.2257910104330385</v>
      </c>
      <c r="AC90" s="96">
        <v>6.0175857972790894</v>
      </c>
      <c r="AD90" s="96">
        <v>6.0882171078707774</v>
      </c>
      <c r="AE90" s="96">
        <v>5.6309737542753275</v>
      </c>
      <c r="AF90" s="96">
        <f t="shared" si="67"/>
        <v>6.3370672902806637</v>
      </c>
      <c r="AG90" s="96">
        <f t="shared" si="68"/>
        <v>6.1074200989718266</v>
      </c>
      <c r="AH90" s="96">
        <f t="shared" si="69"/>
        <v>6.0492460627241815</v>
      </c>
      <c r="AI90" s="96">
        <f t="shared" si="70"/>
        <v>6.4785998136086356</v>
      </c>
      <c r="AJ90" s="96">
        <f t="shared" si="71"/>
        <v>6.0358482071360848</v>
      </c>
      <c r="AK90" s="126"/>
      <c r="AL90" s="99"/>
      <c r="AM90" s="13"/>
      <c r="AN90" s="13"/>
      <c r="AO90" s="13"/>
      <c r="AP90" s="13"/>
      <c r="AQ90" s="13"/>
      <c r="AR90" s="8">
        <f t="shared" si="72"/>
        <v>6.1478542710428794</v>
      </c>
      <c r="AS90" s="8">
        <f t="shared" si="73"/>
        <v>6.2196413536647803</v>
      </c>
      <c r="AT90" s="8">
        <f t="shared" si="74"/>
        <v>6.3808766119540703</v>
      </c>
      <c r="AU90" s="8">
        <f t="shared" si="75"/>
        <v>6.4553844126599635</v>
      </c>
      <c r="AV90" s="8">
        <f t="shared" si="58"/>
        <v>6.3009391623304234</v>
      </c>
      <c r="AW90" s="8"/>
      <c r="AX90" s="8">
        <f t="shared" si="76"/>
        <v>6.0372287805415779</v>
      </c>
      <c r="AY90" s="8">
        <f t="shared" si="77"/>
        <v>6.1375246040376341</v>
      </c>
      <c r="AZ90" s="8">
        <f t="shared" si="78"/>
        <v>6.2295503143911466</v>
      </c>
      <c r="BA90" s="8">
        <v>6.0291758163901239</v>
      </c>
      <c r="BB90" s="8">
        <f t="shared" si="79"/>
        <v>5.653569552934564</v>
      </c>
      <c r="BC90" s="8">
        <v>5.9284452090915796</v>
      </c>
      <c r="BD90" s="8">
        <f t="shared" si="80"/>
        <v>6.0161964133764556</v>
      </c>
      <c r="BE90" s="5"/>
      <c r="BF90" s="60">
        <f t="shared" si="81"/>
        <v>72.383432299999996</v>
      </c>
      <c r="BG90" s="62">
        <f t="shared" si="82"/>
        <v>66.631239399999998</v>
      </c>
      <c r="BH90" s="62">
        <f t="shared" si="83"/>
        <v>68.197762499999996</v>
      </c>
      <c r="BI90" s="62">
        <f t="shared" si="84"/>
        <v>71.364023500000002</v>
      </c>
      <c r="BJ90" s="62">
        <f t="shared" si="85"/>
        <v>65.916239399999995</v>
      </c>
      <c r="BK90" s="62">
        <f t="shared" si="86"/>
        <v>72.371836599999995</v>
      </c>
      <c r="BL90" s="62">
        <f t="shared" si="87"/>
        <v>69.690655599999985</v>
      </c>
      <c r="BM90" s="62">
        <f t="shared" si="88"/>
        <v>66.343739400000004</v>
      </c>
      <c r="BN90" s="63">
        <f t="shared" si="89"/>
        <v>68.771239399999999</v>
      </c>
      <c r="BO90" s="50"/>
      <c r="BP90" s="104"/>
      <c r="BX90" s="53">
        <f t="shared" si="53"/>
        <v>2021</v>
      </c>
      <c r="BY90" s="97">
        <f t="shared" si="90"/>
        <v>44470</v>
      </c>
      <c r="BZ90" s="56">
        <f t="shared" si="54"/>
        <v>6.2209737227130715</v>
      </c>
      <c r="CA90" s="56">
        <f t="shared" si="55"/>
        <v>5.653569552934564</v>
      </c>
      <c r="CB90" s="56">
        <v>6.0258594898595108</v>
      </c>
      <c r="CC90" s="56">
        <v>5.9251942151210599</v>
      </c>
      <c r="CD90" s="56">
        <v>6.0258594898595108</v>
      </c>
      <c r="CE90" s="56">
        <f t="shared" si="56"/>
        <v>5.6861291489212231</v>
      </c>
      <c r="CF90" s="1"/>
      <c r="CG90" s="98">
        <v>0.25</v>
      </c>
      <c r="CH90" s="99">
        <v>-1</v>
      </c>
      <c r="CI90" s="99">
        <v>-0.5</v>
      </c>
      <c r="CJ90" s="99">
        <v>-1</v>
      </c>
      <c r="CK90" s="99">
        <v>3</v>
      </c>
      <c r="CL90" s="99">
        <v>1</v>
      </c>
      <c r="CM90" s="99">
        <v>-2.9427400000000006</v>
      </c>
      <c r="CN90" s="100">
        <v>-2.3614299999999986</v>
      </c>
      <c r="CO90" s="13"/>
      <c r="CP90" s="101">
        <v>1.0688264938804894</v>
      </c>
      <c r="CQ90" s="102">
        <v>1.0300935925125989</v>
      </c>
      <c r="CR90" s="102">
        <v>1.0202818060269463</v>
      </c>
      <c r="CS90" s="102">
        <v>0.92697727038979727</v>
      </c>
      <c r="CT90" s="102">
        <v>1.0641210224308815</v>
      </c>
      <c r="CU90" s="103">
        <v>1.0030348399627727</v>
      </c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</row>
    <row r="91" spans="1:143" ht="12.75" x14ac:dyDescent="0.2">
      <c r="A91" s="3">
        <f t="shared" si="52"/>
        <v>2021</v>
      </c>
      <c r="B91" s="43">
        <v>44501</v>
      </c>
      <c r="C91" s="43">
        <v>44530</v>
      </c>
      <c r="D91" s="44">
        <f t="shared" si="57"/>
        <v>44501</v>
      </c>
      <c r="E91" s="94">
        <v>84.994299999999996</v>
      </c>
      <c r="F91" s="46">
        <v>71.506100000000004</v>
      </c>
      <c r="G91" s="94">
        <v>68.10839</v>
      </c>
      <c r="H91" s="46">
        <v>64.915279999999996</v>
      </c>
      <c r="I91" s="94">
        <v>80.891109999999998</v>
      </c>
      <c r="J91" s="46">
        <v>67.200389999999999</v>
      </c>
      <c r="K91" s="94">
        <v>78.827479999999994</v>
      </c>
      <c r="L91" s="46">
        <v>70.196529999999996</v>
      </c>
      <c r="M91" s="94">
        <v>77.173559999999995</v>
      </c>
      <c r="N91" s="46">
        <v>70.009219999999999</v>
      </c>
      <c r="O91" s="94">
        <f t="shared" si="59"/>
        <v>67.35839</v>
      </c>
      <c r="P91" s="46">
        <f t="shared" si="60"/>
        <v>63.915279999999996</v>
      </c>
      <c r="Q91" s="94">
        <f t="shared" si="61"/>
        <v>67.60839</v>
      </c>
      <c r="R91" s="46">
        <f t="shared" si="62"/>
        <v>64.415279999999996</v>
      </c>
      <c r="S91" s="94">
        <f t="shared" si="63"/>
        <v>70.85839</v>
      </c>
      <c r="T91" s="46">
        <f t="shared" si="64"/>
        <v>65.415279999999996</v>
      </c>
      <c r="U91" s="94">
        <f t="shared" si="65"/>
        <v>83.26397</v>
      </c>
      <c r="V91" s="95">
        <f t="shared" si="66"/>
        <v>68.40458000000001</v>
      </c>
      <c r="W91" s="96">
        <v>6.4984725818975884</v>
      </c>
      <c r="X91" s="96">
        <v>6.6936757896836845</v>
      </c>
      <c r="Y91" s="96">
        <v>6.3131892959871667</v>
      </c>
      <c r="Z91" s="96">
        <v>6.6037628361828569</v>
      </c>
      <c r="AA91" s="96">
        <v>6.4193130676978951</v>
      </c>
      <c r="AB91" s="96">
        <v>6.8221704925529902</v>
      </c>
      <c r="AC91" s="96">
        <v>6.6971657002536595</v>
      </c>
      <c r="AD91" s="96">
        <v>6.981180241301586</v>
      </c>
      <c r="AE91" s="96">
        <v>5.8811812816720543</v>
      </c>
      <c r="AF91" s="96">
        <f t="shared" si="67"/>
        <v>6.9886864467899121</v>
      </c>
      <c r="AG91" s="96">
        <f t="shared" si="68"/>
        <v>6.7719579688200824</v>
      </c>
      <c r="AH91" s="96">
        <f t="shared" si="69"/>
        <v>6.7173147249064122</v>
      </c>
      <c r="AI91" s="96">
        <f t="shared" si="70"/>
        <v>7.3593015661714496</v>
      </c>
      <c r="AJ91" s="96">
        <f t="shared" si="71"/>
        <v>6.7144579310354615</v>
      </c>
      <c r="AK91" s="126"/>
      <c r="AL91" s="99"/>
      <c r="AM91" s="13"/>
      <c r="AN91" s="13"/>
      <c r="AO91" s="13"/>
      <c r="AP91" s="13"/>
      <c r="AQ91" s="13"/>
      <c r="AR91" s="8">
        <f t="shared" si="72"/>
        <v>6.83855444684791</v>
      </c>
      <c r="AS91" s="8">
        <f t="shared" si="73"/>
        <v>7.1272164460835308</v>
      </c>
      <c r="AT91" s="8">
        <f t="shared" si="74"/>
        <v>7.0977542056216816</v>
      </c>
      <c r="AU91" s="8">
        <f t="shared" si="75"/>
        <v>7.3973564449784686</v>
      </c>
      <c r="AV91" s="8">
        <f t="shared" si="58"/>
        <v>7.115220385882898</v>
      </c>
      <c r="AW91" s="8"/>
      <c r="AX91" s="8">
        <f t="shared" si="76"/>
        <v>6.7238054051514622</v>
      </c>
      <c r="AY91" s="8">
        <f t="shared" si="77"/>
        <v>6.8271033995470916</v>
      </c>
      <c r="AZ91" s="8">
        <f t="shared" si="78"/>
        <v>6.8261354752111432</v>
      </c>
      <c r="BA91" s="8">
        <v>6.7190767501247315</v>
      </c>
      <c r="BB91" s="8">
        <f t="shared" si="79"/>
        <v>6.5996389872916241</v>
      </c>
      <c r="BC91" s="8">
        <v>6.6070032705921973</v>
      </c>
      <c r="BD91" s="8">
        <f t="shared" si="80"/>
        <v>6.6940140996311968</v>
      </c>
      <c r="BE91" s="5"/>
      <c r="BF91" s="60">
        <f t="shared" si="81"/>
        <v>79.194373999999996</v>
      </c>
      <c r="BG91" s="62">
        <f t="shared" si="82"/>
        <v>66.735352699999993</v>
      </c>
      <c r="BH91" s="62">
        <f t="shared" si="83"/>
        <v>75.004100399999999</v>
      </c>
      <c r="BI91" s="62">
        <f t="shared" si="84"/>
        <v>74.092893799999985</v>
      </c>
      <c r="BJ91" s="62">
        <f t="shared" si="85"/>
        <v>66.235352699999993</v>
      </c>
      <c r="BK91" s="62">
        <f t="shared" si="86"/>
        <v>75.116171499999993</v>
      </c>
      <c r="BL91" s="62">
        <f t="shared" si="87"/>
        <v>76.874432299999995</v>
      </c>
      <c r="BM91" s="62">
        <f t="shared" si="88"/>
        <v>65.877852699999991</v>
      </c>
      <c r="BN91" s="63">
        <f t="shared" si="89"/>
        <v>68.517852699999992</v>
      </c>
      <c r="BO91" s="50"/>
      <c r="BP91" s="104"/>
      <c r="BX91" s="53">
        <f t="shared" si="53"/>
        <v>2021</v>
      </c>
      <c r="BY91" s="97">
        <f t="shared" si="90"/>
        <v>44501</v>
      </c>
      <c r="BZ91" s="56">
        <f t="shared" si="54"/>
        <v>6.5289189998839046</v>
      </c>
      <c r="CA91" s="56">
        <f t="shared" si="55"/>
        <v>6.5996389872916241</v>
      </c>
      <c r="CB91" s="56">
        <v>6.7157604235941184</v>
      </c>
      <c r="CC91" s="56">
        <v>6.6037535148459794</v>
      </c>
      <c r="CD91" s="56">
        <v>6.7157604235941184</v>
      </c>
      <c r="CE91" s="56">
        <f t="shared" si="56"/>
        <v>6.6336549709543249</v>
      </c>
      <c r="CF91" s="1"/>
      <c r="CG91" s="98">
        <v>-0.75</v>
      </c>
      <c r="CH91" s="99">
        <v>-1</v>
      </c>
      <c r="CI91" s="99">
        <v>-0.5</v>
      </c>
      <c r="CJ91" s="99">
        <v>-0.5</v>
      </c>
      <c r="CK91" s="99">
        <v>2.75</v>
      </c>
      <c r="CL91" s="99">
        <v>0.5</v>
      </c>
      <c r="CM91" s="99">
        <v>-1.730329999999995</v>
      </c>
      <c r="CN91" s="100">
        <v>-3.1015200000000007</v>
      </c>
      <c r="CO91" s="13"/>
      <c r="CP91" s="101">
        <v>1.0582885273374765</v>
      </c>
      <c r="CQ91" s="102">
        <v>1.0254695901124224</v>
      </c>
      <c r="CR91" s="102">
        <v>1.0171950282801481</v>
      </c>
      <c r="CS91" s="102">
        <v>0.97206898959569865</v>
      </c>
      <c r="CT91" s="102">
        <v>1.0541629512203177</v>
      </c>
      <c r="CU91" s="103">
        <v>1.0025820222398181</v>
      </c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</row>
    <row r="92" spans="1:143" ht="12.75" x14ac:dyDescent="0.2">
      <c r="A92" s="3">
        <f t="shared" si="52"/>
        <v>2021</v>
      </c>
      <c r="B92" s="43">
        <v>44531</v>
      </c>
      <c r="C92" s="43">
        <v>44561</v>
      </c>
      <c r="D92" s="44">
        <f t="shared" si="57"/>
        <v>44531</v>
      </c>
      <c r="E92" s="94">
        <v>85.315349999999995</v>
      </c>
      <c r="F92" s="46">
        <v>71.549080000000004</v>
      </c>
      <c r="G92" s="94">
        <v>69.779169999999993</v>
      </c>
      <c r="H92" s="46">
        <v>67.347340000000003</v>
      </c>
      <c r="I92" s="94">
        <v>80.708370000000002</v>
      </c>
      <c r="J92" s="46">
        <v>67.179739999999995</v>
      </c>
      <c r="K92" s="94">
        <v>77.718379999999996</v>
      </c>
      <c r="L92" s="46">
        <v>71.880290000000002</v>
      </c>
      <c r="M92" s="94">
        <v>77.712559999999996</v>
      </c>
      <c r="N92" s="46">
        <v>71.880290000000002</v>
      </c>
      <c r="O92" s="94">
        <f t="shared" si="59"/>
        <v>69.279169999999993</v>
      </c>
      <c r="P92" s="46">
        <f t="shared" si="60"/>
        <v>66.847340000000003</v>
      </c>
      <c r="Q92" s="94">
        <f t="shared" si="61"/>
        <v>69.279169999999993</v>
      </c>
      <c r="R92" s="46">
        <f t="shared" si="62"/>
        <v>66.847340000000003</v>
      </c>
      <c r="S92" s="94">
        <f t="shared" si="63"/>
        <v>72.279169999999993</v>
      </c>
      <c r="T92" s="46">
        <f t="shared" si="64"/>
        <v>68.097340000000003</v>
      </c>
      <c r="U92" s="94">
        <f t="shared" si="65"/>
        <v>80.773869999999988</v>
      </c>
      <c r="V92" s="95">
        <f t="shared" si="66"/>
        <v>68.952210000000008</v>
      </c>
      <c r="W92" s="96">
        <v>6.7306825048555847</v>
      </c>
      <c r="X92" s="96">
        <v>7.0072913673209207</v>
      </c>
      <c r="Y92" s="96">
        <v>6.5593952160662257</v>
      </c>
      <c r="Z92" s="96">
        <v>6.7675935780241092</v>
      </c>
      <c r="AA92" s="96">
        <v>6.5860254000939848</v>
      </c>
      <c r="AB92" s="96">
        <v>6.8590111631023998</v>
      </c>
      <c r="AC92" s="96">
        <v>6.8518073882462751</v>
      </c>
      <c r="AD92" s="96">
        <v>7.1423805411157115</v>
      </c>
      <c r="AE92" s="96">
        <v>5.9095683720825267</v>
      </c>
      <c r="AF92" s="96">
        <f t="shared" si="67"/>
        <v>7.1601266865016173</v>
      </c>
      <c r="AG92" s="96">
        <f t="shared" si="68"/>
        <v>6.9395934011807743</v>
      </c>
      <c r="AH92" s="96">
        <f t="shared" si="69"/>
        <v>6.882529116688449</v>
      </c>
      <c r="AI92" s="96">
        <f t="shared" si="70"/>
        <v>7.5338765111206989</v>
      </c>
      <c r="AJ92" s="96">
        <f t="shared" si="71"/>
        <v>6.8690994521172781</v>
      </c>
      <c r="AK92" s="126"/>
      <c r="AL92" s="99"/>
      <c r="AM92" s="13"/>
      <c r="AN92" s="13"/>
      <c r="AO92" s="13"/>
      <c r="AP92" s="13"/>
      <c r="AQ92" s="13"/>
      <c r="AR92" s="8">
        <f t="shared" si="72"/>
        <v>6.9957266066127399</v>
      </c>
      <c r="AS92" s="8">
        <f t="shared" si="73"/>
        <v>7.2910545391967796</v>
      </c>
      <c r="AT92" s="8">
        <f t="shared" si="74"/>
        <v>7.2608831632079873</v>
      </c>
      <c r="AU92" s="8">
        <f t="shared" si="75"/>
        <v>7.5674039736405572</v>
      </c>
      <c r="AV92" s="8">
        <f t="shared" si="58"/>
        <v>7.2787670706645162</v>
      </c>
      <c r="AW92" s="8"/>
      <c r="AX92" s="8">
        <f t="shared" si="76"/>
        <v>6.8905033516728835</v>
      </c>
      <c r="AY92" s="8">
        <f t="shared" si="77"/>
        <v>6.9840203838115418</v>
      </c>
      <c r="AZ92" s="8">
        <f t="shared" si="78"/>
        <v>6.8629888513305035</v>
      </c>
      <c r="BA92" s="8">
        <v>6.8862509198587283</v>
      </c>
      <c r="BB92" s="8">
        <f t="shared" si="79"/>
        <v>6.7704683062752178</v>
      </c>
      <c r="BC92" s="8">
        <v>6.7714288786771304</v>
      </c>
      <c r="BD92" s="8">
        <f t="shared" si="80"/>
        <v>6.858585412379818</v>
      </c>
      <c r="BE92" s="5"/>
      <c r="BF92" s="60">
        <f t="shared" si="81"/>
        <v>79.395853899999992</v>
      </c>
      <c r="BG92" s="62">
        <f t="shared" si="82"/>
        <v>68.733483100000001</v>
      </c>
      <c r="BH92" s="62">
        <f t="shared" si="83"/>
        <v>74.891059099999993</v>
      </c>
      <c r="BI92" s="62">
        <f t="shared" si="84"/>
        <v>75.204683899999992</v>
      </c>
      <c r="BJ92" s="62">
        <f t="shared" si="85"/>
        <v>68.233483100000001</v>
      </c>
      <c r="BK92" s="62">
        <f t="shared" si="86"/>
        <v>75.208001299999992</v>
      </c>
      <c r="BL92" s="62">
        <f t="shared" si="87"/>
        <v>75.690556199999989</v>
      </c>
      <c r="BM92" s="62">
        <f t="shared" si="88"/>
        <v>68.233483100000001</v>
      </c>
      <c r="BN92" s="63">
        <f t="shared" si="89"/>
        <v>70.480983100000003</v>
      </c>
      <c r="BO92" s="50"/>
      <c r="BP92" s="104"/>
      <c r="BX92" s="53">
        <f t="shared" si="53"/>
        <v>2021</v>
      </c>
      <c r="BY92" s="97">
        <f t="shared" si="90"/>
        <v>44531</v>
      </c>
      <c r="BZ92" s="56">
        <f t="shared" si="54"/>
        <v>6.7822433337444448</v>
      </c>
      <c r="CA92" s="56">
        <f t="shared" si="55"/>
        <v>6.7704683062752178</v>
      </c>
      <c r="CB92" s="56">
        <v>6.8829345933281152</v>
      </c>
      <c r="CC92" s="56">
        <v>6.7681794229727146</v>
      </c>
      <c r="CD92" s="56">
        <v>6.8829345933281152</v>
      </c>
      <c r="CE92" s="56">
        <f t="shared" si="56"/>
        <v>6.8047472661063058</v>
      </c>
      <c r="CF92" s="1"/>
      <c r="CG92" s="98">
        <v>-0.5</v>
      </c>
      <c r="CH92" s="99">
        <v>-0.5</v>
      </c>
      <c r="CI92" s="99">
        <v>-0.5</v>
      </c>
      <c r="CJ92" s="99">
        <v>-0.5</v>
      </c>
      <c r="CK92" s="99">
        <v>2.5</v>
      </c>
      <c r="CL92" s="99">
        <v>0.75</v>
      </c>
      <c r="CM92" s="99">
        <v>-4.5414800000000071</v>
      </c>
      <c r="CN92" s="100">
        <v>-2.5968700000000027</v>
      </c>
      <c r="CO92" s="13"/>
      <c r="CP92" s="101">
        <v>1.058001873775658</v>
      </c>
      <c r="CQ92" s="102">
        <v>1.0254152116514779</v>
      </c>
      <c r="CR92" s="102">
        <v>1.0169832211906993</v>
      </c>
      <c r="CS92" s="102">
        <v>0.97317093944297761</v>
      </c>
      <c r="CT92" s="102">
        <v>1.0548130931628898</v>
      </c>
      <c r="CU92" s="103">
        <v>1.0025237229961639</v>
      </c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</row>
    <row r="93" spans="1:143" ht="12.75" x14ac:dyDescent="0.2">
      <c r="A93" s="3">
        <f t="shared" si="52"/>
        <v>2022</v>
      </c>
      <c r="B93" s="43">
        <v>44562</v>
      </c>
      <c r="C93" s="43">
        <v>44592</v>
      </c>
      <c r="D93" s="44">
        <f t="shared" si="57"/>
        <v>44562</v>
      </c>
      <c r="E93" s="94">
        <v>91.357410000000002</v>
      </c>
      <c r="F93" s="46">
        <v>79.510199999999998</v>
      </c>
      <c r="G93" s="94">
        <v>78.87294</v>
      </c>
      <c r="H93" s="46">
        <v>76.395129999999995</v>
      </c>
      <c r="I93" s="94">
        <v>85.911730000000006</v>
      </c>
      <c r="J93" s="46">
        <v>74.575360000000003</v>
      </c>
      <c r="K93" s="94">
        <v>85.856819999999999</v>
      </c>
      <c r="L93" s="46">
        <v>80.061329999999998</v>
      </c>
      <c r="M93" s="94">
        <v>85.852519999999998</v>
      </c>
      <c r="N93" s="46">
        <v>80.061329999999998</v>
      </c>
      <c r="O93" s="94">
        <f t="shared" si="59"/>
        <v>78.37294</v>
      </c>
      <c r="P93" s="46">
        <f t="shared" si="60"/>
        <v>75.895129999999995</v>
      </c>
      <c r="Q93" s="94">
        <f t="shared" si="61"/>
        <v>78.37294</v>
      </c>
      <c r="R93" s="46">
        <f t="shared" si="62"/>
        <v>75.895129999999995</v>
      </c>
      <c r="S93" s="94">
        <f t="shared" si="63"/>
        <v>80.62294</v>
      </c>
      <c r="T93" s="46">
        <f t="shared" si="64"/>
        <v>74.895129999999995</v>
      </c>
      <c r="U93" s="94">
        <f t="shared" si="65"/>
        <v>85.441490000000002</v>
      </c>
      <c r="V93" s="95">
        <f t="shared" si="66"/>
        <v>75.789569999999998</v>
      </c>
      <c r="W93" s="96">
        <v>7.5594520730414674</v>
      </c>
      <c r="X93" s="96">
        <v>7.7508325582562989</v>
      </c>
      <c r="Y93" s="96">
        <v>7.3170662333004062</v>
      </c>
      <c r="Z93" s="96">
        <v>7.2534677022969607</v>
      </c>
      <c r="AA93" s="96">
        <v>7.0382034995191143</v>
      </c>
      <c r="AB93" s="96">
        <v>7.3292513911221011</v>
      </c>
      <c r="AC93" s="96">
        <v>7.394842214364771</v>
      </c>
      <c r="AD93" s="96">
        <v>7.599102939636575</v>
      </c>
      <c r="AE93" s="96">
        <v>6.7289940973928166</v>
      </c>
      <c r="AF93" s="96">
        <f t="shared" si="67"/>
        <v>7.6831225719573215</v>
      </c>
      <c r="AG93" s="96">
        <f t="shared" si="68"/>
        <v>7.4421514556883244</v>
      </c>
      <c r="AH93" s="96">
        <f t="shared" si="69"/>
        <v>7.3787577078557751</v>
      </c>
      <c r="AI93" s="96">
        <f t="shared" si="70"/>
        <v>8.0312516132544651</v>
      </c>
      <c r="AJ93" s="96">
        <f t="shared" si="71"/>
        <v>7.4135608064899658</v>
      </c>
      <c r="AK93" s="126"/>
      <c r="AL93" s="99"/>
      <c r="AM93" s="13"/>
      <c r="AN93" s="13"/>
      <c r="AO93" s="13"/>
      <c r="AP93" s="13"/>
      <c r="AQ93" s="13"/>
      <c r="AR93" s="8">
        <f t="shared" si="72"/>
        <v>7.547647356809402</v>
      </c>
      <c r="AS93" s="8">
        <f t="shared" si="73"/>
        <v>7.7552504925669012</v>
      </c>
      <c r="AT93" s="8">
        <f t="shared" si="74"/>
        <v>7.8337216149067341</v>
      </c>
      <c r="AU93" s="8">
        <f t="shared" si="75"/>
        <v>8.0491928738017027</v>
      </c>
      <c r="AV93" s="8">
        <f t="shared" si="58"/>
        <v>7.7964530845211844</v>
      </c>
      <c r="AW93" s="8"/>
      <c r="AX93" s="8">
        <f t="shared" si="76"/>
        <v>7.3848807674979255</v>
      </c>
      <c r="AY93" s="8">
        <f t="shared" si="77"/>
        <v>7.535045067848575</v>
      </c>
      <c r="AZ93" s="8">
        <f t="shared" si="78"/>
        <v>7.3333912552829918</v>
      </c>
      <c r="BA93" s="8">
        <v>7.380100136590765</v>
      </c>
      <c r="BB93" s="8">
        <f t="shared" si="79"/>
        <v>7.233813013135685</v>
      </c>
      <c r="BC93" s="8">
        <v>7.2571585694100875</v>
      </c>
      <c r="BD93" s="8">
        <f t="shared" si="80"/>
        <v>7.3466558536383326</v>
      </c>
      <c r="BE93" s="5"/>
      <c r="BF93" s="60">
        <f t="shared" si="81"/>
        <v>86.263109700000001</v>
      </c>
      <c r="BG93" s="62">
        <f t="shared" si="82"/>
        <v>77.807481699999983</v>
      </c>
      <c r="BH93" s="62">
        <f t="shared" si="83"/>
        <v>81.037090899999995</v>
      </c>
      <c r="BI93" s="62">
        <f t="shared" si="84"/>
        <v>83.362308299999995</v>
      </c>
      <c r="BJ93" s="62">
        <f t="shared" si="85"/>
        <v>77.307481699999997</v>
      </c>
      <c r="BK93" s="62">
        <f t="shared" si="86"/>
        <v>83.364759300000003</v>
      </c>
      <c r="BL93" s="62">
        <f t="shared" si="87"/>
        <v>81.2911644</v>
      </c>
      <c r="BM93" s="62">
        <f t="shared" si="88"/>
        <v>77.307481699999997</v>
      </c>
      <c r="BN93" s="63">
        <f t="shared" si="89"/>
        <v>78.159981700000003</v>
      </c>
      <c r="BO93" s="50"/>
      <c r="BP93" s="104"/>
      <c r="BX93" s="53">
        <f t="shared" si="53"/>
        <v>2022</v>
      </c>
      <c r="BY93" s="97">
        <f t="shared" si="90"/>
        <v>44562</v>
      </c>
      <c r="BZ93" s="56">
        <f t="shared" si="54"/>
        <v>7.5618204684642523</v>
      </c>
      <c r="CA93" s="56">
        <f t="shared" si="55"/>
        <v>7.233813013135685</v>
      </c>
      <c r="CB93" s="56">
        <v>7.3767838100601519</v>
      </c>
      <c r="CC93" s="56">
        <v>7.2539100000591636</v>
      </c>
      <c r="CD93" s="56">
        <v>7.3767838100601519</v>
      </c>
      <c r="CE93" s="56">
        <f t="shared" si="56"/>
        <v>7.2688052499169888</v>
      </c>
      <c r="CF93" s="1"/>
      <c r="CG93" s="98">
        <v>-0.5</v>
      </c>
      <c r="CH93" s="99">
        <v>-0.5</v>
      </c>
      <c r="CI93" s="99">
        <v>-0.5</v>
      </c>
      <c r="CJ93" s="99">
        <v>-0.5</v>
      </c>
      <c r="CK93" s="99">
        <v>1.75</v>
      </c>
      <c r="CL93" s="99">
        <v>-1.5</v>
      </c>
      <c r="CM93" s="99">
        <v>-5.9159199999999998</v>
      </c>
      <c r="CN93" s="100">
        <v>-3.7206299999999999</v>
      </c>
      <c r="CO93" s="13"/>
      <c r="CP93" s="101">
        <v>1.0592344086021506</v>
      </c>
      <c r="CQ93" s="102">
        <v>1.0260129032258065</v>
      </c>
      <c r="CR93" s="102">
        <v>1.0172731182795698</v>
      </c>
      <c r="CS93" s="102">
        <v>0.97032258064516119</v>
      </c>
      <c r="CT93" s="102">
        <v>1.0568683799983578</v>
      </c>
      <c r="CU93" s="103">
        <v>1.0025313037902057</v>
      </c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</row>
    <row r="94" spans="1:143" ht="12.75" x14ac:dyDescent="0.2">
      <c r="A94" s="3">
        <f t="shared" si="52"/>
        <v>2022</v>
      </c>
      <c r="B94" s="43">
        <v>44593</v>
      </c>
      <c r="C94" s="43">
        <v>44620</v>
      </c>
      <c r="D94" s="44">
        <f t="shared" si="57"/>
        <v>44593</v>
      </c>
      <c r="E94" s="94">
        <v>87.752610000000004</v>
      </c>
      <c r="F94" s="46">
        <v>78.528850000000006</v>
      </c>
      <c r="G94" s="94">
        <v>77.510720000000006</v>
      </c>
      <c r="H94" s="46">
        <v>75.299710000000005</v>
      </c>
      <c r="I94" s="94">
        <v>82.318529999999996</v>
      </c>
      <c r="J94" s="46">
        <v>73.501739999999998</v>
      </c>
      <c r="K94" s="94">
        <v>84.672839999999994</v>
      </c>
      <c r="L94" s="46">
        <v>78.850980000000007</v>
      </c>
      <c r="M94" s="94">
        <v>84.09075</v>
      </c>
      <c r="N94" s="46">
        <v>78.848460000000003</v>
      </c>
      <c r="O94" s="94">
        <f t="shared" si="59"/>
        <v>76.510720000000006</v>
      </c>
      <c r="P94" s="46">
        <f t="shared" si="60"/>
        <v>74.049710000000005</v>
      </c>
      <c r="Q94" s="94">
        <f t="shared" si="61"/>
        <v>77.510720000000006</v>
      </c>
      <c r="R94" s="46">
        <f t="shared" si="62"/>
        <v>74.799710000000005</v>
      </c>
      <c r="S94" s="94">
        <f t="shared" si="63"/>
        <v>80.010720000000006</v>
      </c>
      <c r="T94" s="46">
        <f t="shared" si="64"/>
        <v>77.549710000000005</v>
      </c>
      <c r="U94" s="94">
        <f t="shared" si="65"/>
        <v>85.405630000000002</v>
      </c>
      <c r="V94" s="95">
        <f t="shared" si="66"/>
        <v>75.145020000000002</v>
      </c>
      <c r="W94" s="96">
        <v>7.5327751432887027</v>
      </c>
      <c r="X94" s="96">
        <v>7.6146315492672505</v>
      </c>
      <c r="Y94" s="96">
        <v>7.2439441975457539</v>
      </c>
      <c r="Z94" s="96">
        <v>7.1559319455351167</v>
      </c>
      <c r="AA94" s="96">
        <v>6.9656278820421438</v>
      </c>
      <c r="AB94" s="96">
        <v>7.2307644248210972</v>
      </c>
      <c r="AC94" s="96">
        <v>7.1586312077257439</v>
      </c>
      <c r="AD94" s="96">
        <v>7.3563678769648773</v>
      </c>
      <c r="AE94" s="96">
        <v>6.7650400442006315</v>
      </c>
      <c r="AF94" s="96">
        <f t="shared" si="67"/>
        <v>7.5844592596563434</v>
      </c>
      <c r="AG94" s="96">
        <f t="shared" si="68"/>
        <v>7.3439897971311243</v>
      </c>
      <c r="AH94" s="96">
        <f t="shared" si="69"/>
        <v>7.2808462849164064</v>
      </c>
      <c r="AI94" s="96">
        <f t="shared" si="70"/>
        <v>7.7867684334984126</v>
      </c>
      <c r="AJ94" s="96">
        <f t="shared" si="71"/>
        <v>7.1773498459399656</v>
      </c>
      <c r="AK94" s="126"/>
      <c r="AL94" s="99"/>
      <c r="AM94" s="13"/>
      <c r="AN94" s="13"/>
      <c r="AO94" s="13"/>
      <c r="AP94" s="13"/>
      <c r="AQ94" s="13"/>
      <c r="AR94" s="8">
        <f t="shared" si="72"/>
        <v>7.3075711228028695</v>
      </c>
      <c r="AS94" s="8">
        <f t="shared" si="73"/>
        <v>7.5085434464527667</v>
      </c>
      <c r="AT94" s="8">
        <f t="shared" si="74"/>
        <v>7.5845465329244659</v>
      </c>
      <c r="AU94" s="8">
        <f t="shared" si="75"/>
        <v>7.7931356730734542</v>
      </c>
      <c r="AV94" s="8">
        <f t="shared" si="58"/>
        <v>7.5484491938133891</v>
      </c>
      <c r="AW94" s="8"/>
      <c r="AX94" s="8">
        <f t="shared" si="76"/>
        <v>7.2856380357500177</v>
      </c>
      <c r="AY94" s="8">
        <f t="shared" si="77"/>
        <v>7.2953586075350003</v>
      </c>
      <c r="AZ94" s="8">
        <f t="shared" si="78"/>
        <v>7.2348703229053415</v>
      </c>
      <c r="BA94" s="8">
        <v>7.2805741179273733</v>
      </c>
      <c r="BB94" s="8">
        <f t="shared" si="79"/>
        <v>7.1594451296671222</v>
      </c>
      <c r="BC94" s="8">
        <v>7.1592688884561486</v>
      </c>
      <c r="BD94" s="8">
        <f t="shared" si="80"/>
        <v>7.2486792019438635</v>
      </c>
      <c r="BE94" s="5"/>
      <c r="BF94" s="60">
        <f t="shared" si="81"/>
        <v>83.786393199999992</v>
      </c>
      <c r="BG94" s="62">
        <f t="shared" si="82"/>
        <v>76.559985699999999</v>
      </c>
      <c r="BH94" s="62">
        <f t="shared" si="83"/>
        <v>78.527310299999996</v>
      </c>
      <c r="BI94" s="62">
        <f t="shared" si="84"/>
        <v>81.83656529999999</v>
      </c>
      <c r="BJ94" s="62">
        <f t="shared" si="85"/>
        <v>76.344985699999995</v>
      </c>
      <c r="BK94" s="62">
        <f t="shared" si="86"/>
        <v>82.169440199999997</v>
      </c>
      <c r="BL94" s="62">
        <f t="shared" si="87"/>
        <v>80.9935677</v>
      </c>
      <c r="BM94" s="62">
        <f t="shared" si="88"/>
        <v>75.452485700000011</v>
      </c>
      <c r="BN94" s="63">
        <f t="shared" si="89"/>
        <v>78.952485699999997</v>
      </c>
      <c r="BO94" s="50"/>
      <c r="BP94" s="104"/>
      <c r="BX94" s="53">
        <f t="shared" si="53"/>
        <v>2022</v>
      </c>
      <c r="BY94" s="97">
        <f t="shared" si="90"/>
        <v>44593</v>
      </c>
      <c r="BZ94" s="56">
        <f t="shared" si="54"/>
        <v>7.4865842962709683</v>
      </c>
      <c r="CA94" s="56">
        <f t="shared" si="55"/>
        <v>7.1594451296671222</v>
      </c>
      <c r="CB94" s="56">
        <v>7.2772577913967611</v>
      </c>
      <c r="CC94" s="56">
        <v>7.156020140477354</v>
      </c>
      <c r="CD94" s="56">
        <v>7.2772577913967611</v>
      </c>
      <c r="CE94" s="56">
        <f t="shared" si="56"/>
        <v>7.1943228838691944</v>
      </c>
      <c r="CF94" s="1"/>
      <c r="CG94" s="98">
        <v>-1</v>
      </c>
      <c r="CH94" s="99">
        <v>-1.25</v>
      </c>
      <c r="CI94" s="99">
        <v>0</v>
      </c>
      <c r="CJ94" s="99">
        <v>-0.5</v>
      </c>
      <c r="CK94" s="99">
        <v>2.5</v>
      </c>
      <c r="CL94" s="99">
        <v>2.25</v>
      </c>
      <c r="CM94" s="99">
        <v>-2.3469800000000021</v>
      </c>
      <c r="CN94" s="100">
        <v>-3.3838300000000032</v>
      </c>
      <c r="CO94" s="13"/>
      <c r="CP94" s="101">
        <v>1.0598842075892858</v>
      </c>
      <c r="CQ94" s="102">
        <v>1.026279994419643</v>
      </c>
      <c r="CR94" s="102">
        <v>1.0174560546875</v>
      </c>
      <c r="CS94" s="102">
        <v>0.97340611049107151</v>
      </c>
      <c r="CT94" s="102">
        <v>1.058507209499576</v>
      </c>
      <c r="CU94" s="103">
        <v>1.0026148348295998</v>
      </c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</row>
    <row r="95" spans="1:143" ht="12.75" x14ac:dyDescent="0.2">
      <c r="A95" s="3">
        <f t="shared" si="52"/>
        <v>2022</v>
      </c>
      <c r="B95" s="43">
        <v>44621</v>
      </c>
      <c r="C95" s="43">
        <v>44651</v>
      </c>
      <c r="D95" s="44">
        <f t="shared" si="57"/>
        <v>44621</v>
      </c>
      <c r="E95" s="94">
        <v>76.417519999999996</v>
      </c>
      <c r="F95" s="46">
        <v>69.723579999999998</v>
      </c>
      <c r="G95" s="94">
        <v>71.87585</v>
      </c>
      <c r="H95" s="46">
        <v>68.968580000000003</v>
      </c>
      <c r="I95" s="94">
        <v>71.480469999999997</v>
      </c>
      <c r="J95" s="46">
        <v>65.081069999999997</v>
      </c>
      <c r="K95" s="94">
        <v>75.447239999999994</v>
      </c>
      <c r="L95" s="46">
        <v>72.228369999999998</v>
      </c>
      <c r="M95" s="94">
        <v>75.44511</v>
      </c>
      <c r="N95" s="46">
        <v>72.22766</v>
      </c>
      <c r="O95" s="94">
        <f t="shared" si="59"/>
        <v>70.87585</v>
      </c>
      <c r="P95" s="46">
        <f t="shared" si="60"/>
        <v>67.468580000000003</v>
      </c>
      <c r="Q95" s="94">
        <f t="shared" si="61"/>
        <v>71.87585</v>
      </c>
      <c r="R95" s="46">
        <f t="shared" si="62"/>
        <v>68.468580000000003</v>
      </c>
      <c r="S95" s="94">
        <f t="shared" si="63"/>
        <v>74.12585</v>
      </c>
      <c r="T95" s="46">
        <f t="shared" si="64"/>
        <v>70.968580000000003</v>
      </c>
      <c r="U95" s="94">
        <f t="shared" si="65"/>
        <v>74.151109999999989</v>
      </c>
      <c r="V95" s="95">
        <f t="shared" si="66"/>
        <v>68.234639999999999</v>
      </c>
      <c r="W95" s="96">
        <v>6.7706506427667295</v>
      </c>
      <c r="X95" s="96">
        <v>6.8443540446676092</v>
      </c>
      <c r="Y95" s="96">
        <v>6.5371438173397776</v>
      </c>
      <c r="Z95" s="96">
        <v>6.8317330054769938</v>
      </c>
      <c r="AA95" s="96">
        <v>6.6351893404854652</v>
      </c>
      <c r="AB95" s="96">
        <v>7.1463835877264241</v>
      </c>
      <c r="AC95" s="96">
        <v>7.0799572628181364</v>
      </c>
      <c r="AD95" s="96">
        <v>7.2755235532820732</v>
      </c>
      <c r="AE95" s="96">
        <v>6.684276453815146</v>
      </c>
      <c r="AF95" s="96">
        <f t="shared" si="67"/>
        <v>7.2573904285157909</v>
      </c>
      <c r="AG95" s="96">
        <f t="shared" si="68"/>
        <v>7.0182935001832387</v>
      </c>
      <c r="AH95" s="96">
        <f t="shared" si="69"/>
        <v>6.9561482651573465</v>
      </c>
      <c r="AI95" s="96">
        <f t="shared" si="70"/>
        <v>7.7006840751515115</v>
      </c>
      <c r="AJ95" s="96">
        <f t="shared" si="71"/>
        <v>7.0986757538628664</v>
      </c>
      <c r="AK95" s="126"/>
      <c r="AL95" s="99"/>
      <c r="AM95" s="13"/>
      <c r="AN95" s="13"/>
      <c r="AO95" s="13"/>
      <c r="AP95" s="13"/>
      <c r="AQ95" s="13"/>
      <c r="AR95" s="8">
        <f t="shared" si="72"/>
        <v>7.2276098006079232</v>
      </c>
      <c r="AS95" s="8">
        <f t="shared" si="73"/>
        <v>7.4263762305946468</v>
      </c>
      <c r="AT95" s="8">
        <f t="shared" si="74"/>
        <v>7.5015546903716785</v>
      </c>
      <c r="AU95" s="8">
        <f t="shared" si="75"/>
        <v>7.7078543338670729</v>
      </c>
      <c r="AV95" s="8">
        <f t="shared" si="58"/>
        <v>7.4658487638603299</v>
      </c>
      <c r="AW95" s="8"/>
      <c r="AX95" s="8">
        <f t="shared" si="76"/>
        <v>6.9557652843681259</v>
      </c>
      <c r="AY95" s="8">
        <f t="shared" si="77"/>
        <v>7.2155271058530044</v>
      </c>
      <c r="AZ95" s="8">
        <f t="shared" si="78"/>
        <v>7.1504603846403523</v>
      </c>
      <c r="BA95" s="8">
        <v>6.9497588569018207</v>
      </c>
      <c r="BB95" s="8">
        <f t="shared" si="79"/>
        <v>6.8208463577061851</v>
      </c>
      <c r="BC95" s="8">
        <v>6.8338926623055807</v>
      </c>
      <c r="BD95" s="8">
        <f t="shared" si="80"/>
        <v>6.923014771950772</v>
      </c>
      <c r="BE95" s="5"/>
      <c r="BF95" s="60">
        <f t="shared" si="81"/>
        <v>73.539125799999994</v>
      </c>
      <c r="BG95" s="62">
        <f t="shared" si="82"/>
        <v>70.625723899999997</v>
      </c>
      <c r="BH95" s="62">
        <f t="shared" si="83"/>
        <v>68.72872799999999</v>
      </c>
      <c r="BI95" s="62">
        <f t="shared" si="84"/>
        <v>74.061606499999996</v>
      </c>
      <c r="BJ95" s="62">
        <f t="shared" si="85"/>
        <v>70.410723899999994</v>
      </c>
      <c r="BK95" s="62">
        <f t="shared" si="86"/>
        <v>74.063125899999989</v>
      </c>
      <c r="BL95" s="62">
        <f t="shared" si="87"/>
        <v>71.607027899999991</v>
      </c>
      <c r="BM95" s="62">
        <f t="shared" si="88"/>
        <v>69.410723899999994</v>
      </c>
      <c r="BN95" s="63">
        <f t="shared" si="89"/>
        <v>72.768223899999995</v>
      </c>
      <c r="BO95" s="50"/>
      <c r="BP95" s="104"/>
      <c r="BX95" s="53">
        <f t="shared" si="53"/>
        <v>2022</v>
      </c>
      <c r="BY95" s="97">
        <f t="shared" si="90"/>
        <v>44621</v>
      </c>
      <c r="BZ95" s="56">
        <f t="shared" si="54"/>
        <v>6.7593485927973846</v>
      </c>
      <c r="CA95" s="56">
        <f t="shared" si="55"/>
        <v>6.8208463577061851</v>
      </c>
      <c r="CB95" s="56">
        <v>6.9464425303712085</v>
      </c>
      <c r="CC95" s="56">
        <v>6.8306433205842998</v>
      </c>
      <c r="CD95" s="56">
        <v>6.9464425303712085</v>
      </c>
      <c r="CE95" s="56">
        <f t="shared" si="56"/>
        <v>6.8552028699563472</v>
      </c>
      <c r="CF95" s="1"/>
      <c r="CG95" s="98">
        <v>-1</v>
      </c>
      <c r="CH95" s="99">
        <v>-1.5</v>
      </c>
      <c r="CI95" s="99">
        <v>0</v>
      </c>
      <c r="CJ95" s="99">
        <v>-0.5</v>
      </c>
      <c r="CK95" s="99">
        <v>2.25</v>
      </c>
      <c r="CL95" s="99">
        <v>2</v>
      </c>
      <c r="CM95" s="99">
        <v>-2.2664100000000005</v>
      </c>
      <c r="CN95" s="100">
        <v>-1.4889399999999995</v>
      </c>
      <c r="CO95" s="13"/>
      <c r="CP95" s="101">
        <v>1.0623059218938369</v>
      </c>
      <c r="CQ95" s="102">
        <v>1.0273079311730537</v>
      </c>
      <c r="CR95" s="102">
        <v>1.0182113761736018</v>
      </c>
      <c r="CS95" s="102">
        <v>0.97123077485113074</v>
      </c>
      <c r="CT95" s="102">
        <v>1.0584371033583753</v>
      </c>
      <c r="CU95" s="103">
        <v>1.0026438706265974</v>
      </c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</row>
    <row r="96" spans="1:143" ht="12.75" x14ac:dyDescent="0.2">
      <c r="A96" s="3">
        <f t="shared" si="52"/>
        <v>2022</v>
      </c>
      <c r="B96" s="43">
        <v>44652</v>
      </c>
      <c r="C96" s="43">
        <v>44681</v>
      </c>
      <c r="D96" s="44">
        <f t="shared" si="57"/>
        <v>44652</v>
      </c>
      <c r="E96" s="94">
        <v>73.499939999999995</v>
      </c>
      <c r="F96" s="46">
        <v>67.393190000000004</v>
      </c>
      <c r="G96" s="94">
        <v>72.217479999999995</v>
      </c>
      <c r="H96" s="46">
        <v>68.924930000000003</v>
      </c>
      <c r="I96" s="94">
        <v>68.691270000000003</v>
      </c>
      <c r="J96" s="46">
        <v>62.853209999999997</v>
      </c>
      <c r="K96" s="94">
        <v>77.961749999999995</v>
      </c>
      <c r="L96" s="46">
        <v>72.724299999999999</v>
      </c>
      <c r="M96" s="94">
        <v>76.220529999999997</v>
      </c>
      <c r="N96" s="46">
        <v>72.489819999999995</v>
      </c>
      <c r="O96" s="94">
        <f t="shared" si="59"/>
        <v>70.967479999999995</v>
      </c>
      <c r="P96" s="46">
        <f t="shared" si="60"/>
        <v>67.924930000000003</v>
      </c>
      <c r="Q96" s="94">
        <f t="shared" si="61"/>
        <v>69.217479999999995</v>
      </c>
      <c r="R96" s="46">
        <f t="shared" si="62"/>
        <v>68.174930000000003</v>
      </c>
      <c r="S96" s="94">
        <f t="shared" si="63"/>
        <v>74.467479999999995</v>
      </c>
      <c r="T96" s="46">
        <f t="shared" si="64"/>
        <v>66.924930000000003</v>
      </c>
      <c r="U96" s="94">
        <f t="shared" si="65"/>
        <v>73.916589999999985</v>
      </c>
      <c r="V96" s="95">
        <f t="shared" si="66"/>
        <v>72.37321</v>
      </c>
      <c r="W96" s="96">
        <v>6.6691309778304202</v>
      </c>
      <c r="X96" s="96">
        <v>6.6826145043803811</v>
      </c>
      <c r="Y96" s="96">
        <v>6.4465735491946017</v>
      </c>
      <c r="Z96" s="96">
        <v>6.7163568709754964</v>
      </c>
      <c r="AA96" s="96">
        <v>6.2733501098234727</v>
      </c>
      <c r="AB96" s="96">
        <v>7.0490778743945475</v>
      </c>
      <c r="AC96" s="96">
        <v>6.9101207077274696</v>
      </c>
      <c r="AD96" s="96">
        <v>6.7207441018681138</v>
      </c>
      <c r="AE96" s="96">
        <v>6.5184829599640803</v>
      </c>
      <c r="AF96" s="96">
        <f t="shared" si="67"/>
        <v>7.1271676477959067</v>
      </c>
      <c r="AG96" s="96">
        <f t="shared" si="68"/>
        <v>6.8955562256274128</v>
      </c>
      <c r="AH96" s="96">
        <f t="shared" si="69"/>
        <v>6.8381525326330665</v>
      </c>
      <c r="AI96" s="96">
        <f t="shared" si="70"/>
        <v>7.0923717001925946</v>
      </c>
      <c r="AJ96" s="96">
        <f t="shared" si="71"/>
        <v>6.9288392056896742</v>
      </c>
      <c r="AK96" s="126"/>
      <c r="AL96" s="99"/>
      <c r="AM96" s="13"/>
      <c r="AN96" s="13"/>
      <c r="AO96" s="13"/>
      <c r="AP96" s="13"/>
      <c r="AQ96" s="13"/>
      <c r="AR96" s="8">
        <f t="shared" si="72"/>
        <v>7.0549941332731674</v>
      </c>
      <c r="AS96" s="8">
        <f t="shared" si="73"/>
        <v>6.8625186724952876</v>
      </c>
      <c r="AT96" s="8">
        <f t="shared" si="74"/>
        <v>7.3223969189348299</v>
      </c>
      <c r="AU96" s="8">
        <f t="shared" si="75"/>
        <v>7.1226266712992476</v>
      </c>
      <c r="AV96" s="8">
        <f t="shared" si="58"/>
        <v>7.0906340990006331</v>
      </c>
      <c r="AW96" s="8"/>
      <c r="AX96" s="8">
        <f t="shared" si="76"/>
        <v>6.8383699501175181</v>
      </c>
      <c r="AY96" s="8">
        <f t="shared" si="77"/>
        <v>7.043191687191749</v>
      </c>
      <c r="AZ96" s="8">
        <f t="shared" si="78"/>
        <v>7.0531211126210538</v>
      </c>
      <c r="BA96" s="8">
        <v>6.8320279016190302</v>
      </c>
      <c r="BB96" s="8">
        <f t="shared" si="79"/>
        <v>6.4500714518121463</v>
      </c>
      <c r="BC96" s="8">
        <v>6.7180973576625549</v>
      </c>
      <c r="BD96" s="8">
        <f t="shared" si="80"/>
        <v>6.8071170979161186</v>
      </c>
      <c r="BE96" s="5"/>
      <c r="BF96" s="60">
        <f t="shared" si="81"/>
        <v>70.8740375</v>
      </c>
      <c r="BG96" s="62">
        <f t="shared" si="82"/>
        <v>70.801683499999996</v>
      </c>
      <c r="BH96" s="62">
        <f t="shared" si="83"/>
        <v>66.180904200000001</v>
      </c>
      <c r="BI96" s="62">
        <f t="shared" si="84"/>
        <v>74.616324699999993</v>
      </c>
      <c r="BJ96" s="62">
        <f t="shared" si="85"/>
        <v>68.769183499999997</v>
      </c>
      <c r="BK96" s="62">
        <f t="shared" si="86"/>
        <v>75.709646499999991</v>
      </c>
      <c r="BL96" s="62">
        <f t="shared" si="87"/>
        <v>73.252936599999984</v>
      </c>
      <c r="BM96" s="62">
        <f t="shared" si="88"/>
        <v>69.659183499999997</v>
      </c>
      <c r="BN96" s="63">
        <f t="shared" si="89"/>
        <v>71.224183499999995</v>
      </c>
      <c r="BO96" s="50"/>
      <c r="BP96" s="104"/>
      <c r="BX96" s="53">
        <f t="shared" si="53"/>
        <v>2022</v>
      </c>
      <c r="BY96" s="97">
        <f t="shared" si="90"/>
        <v>44652</v>
      </c>
      <c r="BZ96" s="56">
        <f t="shared" si="54"/>
        <v>6.6661597172493074</v>
      </c>
      <c r="CA96" s="56">
        <f t="shared" si="55"/>
        <v>6.4500714518121463</v>
      </c>
      <c r="CB96" s="56">
        <v>6.8287115750884171</v>
      </c>
      <c r="CC96" s="56">
        <v>6.7148478046394438</v>
      </c>
      <c r="CD96" s="56">
        <v>6.8287115750884171</v>
      </c>
      <c r="CE96" s="56">
        <f t="shared" si="56"/>
        <v>6.4838571898845156</v>
      </c>
      <c r="CF96" s="1"/>
      <c r="CG96" s="98">
        <v>-1.25</v>
      </c>
      <c r="CH96" s="99">
        <v>-1</v>
      </c>
      <c r="CI96" s="99">
        <v>-3</v>
      </c>
      <c r="CJ96" s="99">
        <v>-0.75</v>
      </c>
      <c r="CK96" s="99">
        <v>2.25</v>
      </c>
      <c r="CL96" s="99">
        <v>-2</v>
      </c>
      <c r="CM96" s="99">
        <v>0.41664999999999708</v>
      </c>
      <c r="CN96" s="100">
        <v>4.9800199999999961</v>
      </c>
      <c r="CO96" s="13"/>
      <c r="CP96" s="101">
        <v>1.061165715984467</v>
      </c>
      <c r="CQ96" s="102">
        <v>1.0266810352836253</v>
      </c>
      <c r="CR96" s="102">
        <v>1.0181341855409598</v>
      </c>
      <c r="CS96" s="102">
        <v>0.93404061611638567</v>
      </c>
      <c r="CT96" s="102">
        <v>1.0552956030897207</v>
      </c>
      <c r="CU96" s="103">
        <v>1.0027088525300683</v>
      </c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</row>
    <row r="97" spans="1:143" ht="12.75" x14ac:dyDescent="0.2">
      <c r="A97" s="3">
        <f t="shared" si="52"/>
        <v>2022</v>
      </c>
      <c r="B97" s="43">
        <v>44682</v>
      </c>
      <c r="C97" s="43">
        <v>44712</v>
      </c>
      <c r="D97" s="44">
        <f t="shared" si="57"/>
        <v>44682</v>
      </c>
      <c r="E97" s="94">
        <v>65.46311</v>
      </c>
      <c r="F97" s="46">
        <v>60.472709999999999</v>
      </c>
      <c r="G97" s="94">
        <v>70.761799999999994</v>
      </c>
      <c r="H97" s="46">
        <v>68.918080000000003</v>
      </c>
      <c r="I97" s="94">
        <v>61.00806</v>
      </c>
      <c r="J97" s="46">
        <v>56.23724</v>
      </c>
      <c r="K97" s="94">
        <v>73.674189999999996</v>
      </c>
      <c r="L97" s="46">
        <v>70.275580000000005</v>
      </c>
      <c r="M97" s="94">
        <v>74.105770000000007</v>
      </c>
      <c r="N97" s="46">
        <v>70.95487</v>
      </c>
      <c r="O97" s="94">
        <f t="shared" si="59"/>
        <v>69.761799999999994</v>
      </c>
      <c r="P97" s="46">
        <f t="shared" si="60"/>
        <v>67.418080000000003</v>
      </c>
      <c r="Q97" s="94">
        <f t="shared" si="61"/>
        <v>69.761799999999994</v>
      </c>
      <c r="R97" s="46">
        <f t="shared" si="62"/>
        <v>67.918080000000003</v>
      </c>
      <c r="S97" s="94">
        <f t="shared" si="63"/>
        <v>73.511799999999994</v>
      </c>
      <c r="T97" s="46">
        <f t="shared" si="64"/>
        <v>66.918080000000003</v>
      </c>
      <c r="U97" s="94">
        <f t="shared" si="65"/>
        <v>65.823810000000009</v>
      </c>
      <c r="V97" s="95">
        <f t="shared" si="66"/>
        <v>62.990070000000003</v>
      </c>
      <c r="W97" s="96">
        <v>6.7200790835734265</v>
      </c>
      <c r="X97" s="96">
        <v>6.8838727110840061</v>
      </c>
      <c r="Y97" s="96">
        <v>6.5211870419419959</v>
      </c>
      <c r="Z97" s="96">
        <v>6.4280234737367303</v>
      </c>
      <c r="AA97" s="96">
        <v>5.9850213318298486</v>
      </c>
      <c r="AB97" s="96">
        <v>6.7056704096633863</v>
      </c>
      <c r="AC97" s="96">
        <v>6.5667027403364102</v>
      </c>
      <c r="AD97" s="96">
        <v>6.364549515094418</v>
      </c>
      <c r="AE97" s="96">
        <v>6.1697498546030518</v>
      </c>
      <c r="AF97" s="96">
        <f t="shared" si="67"/>
        <v>6.8398282817065086</v>
      </c>
      <c r="AG97" s="96">
        <f t="shared" si="68"/>
        <v>6.6075953278787036</v>
      </c>
      <c r="AH97" s="96">
        <f t="shared" si="69"/>
        <v>6.5499426547629351</v>
      </c>
      <c r="AI97" s="96">
        <f t="shared" si="70"/>
        <v>6.7379217779304339</v>
      </c>
      <c r="AJ97" s="96">
        <f t="shared" si="71"/>
        <v>6.5854212499151119</v>
      </c>
      <c r="AK97" s="126"/>
      <c r="AL97" s="99"/>
      <c r="AM97" s="13"/>
      <c r="AN97" s="13"/>
      <c r="AO97" s="13"/>
      <c r="AP97" s="13"/>
      <c r="AQ97" s="13"/>
      <c r="AR97" s="8">
        <f t="shared" si="72"/>
        <v>6.7059566626043399</v>
      </c>
      <c r="AS97" s="8">
        <f t="shared" si="73"/>
        <v>6.500495512851324</v>
      </c>
      <c r="AT97" s="8">
        <f t="shared" si="74"/>
        <v>6.9601309881620992</v>
      </c>
      <c r="AU97" s="8">
        <f t="shared" si="75"/>
        <v>6.746882896172762</v>
      </c>
      <c r="AV97" s="8">
        <f t="shared" si="58"/>
        <v>6.7283665149476306</v>
      </c>
      <c r="AW97" s="8"/>
      <c r="AX97" s="8">
        <f t="shared" si="76"/>
        <v>6.5449904250475486</v>
      </c>
      <c r="AY97" s="8">
        <f t="shared" si="77"/>
        <v>6.6947208932891016</v>
      </c>
      <c r="AZ97" s="8">
        <f t="shared" si="78"/>
        <v>6.70959521390105</v>
      </c>
      <c r="BA97" s="8">
        <v>6.5378104148847429</v>
      </c>
      <c r="BB97" s="8">
        <f t="shared" si="79"/>
        <v>6.1546223504763287</v>
      </c>
      <c r="BC97" s="8">
        <v>6.42871719060396</v>
      </c>
      <c r="BD97" s="8">
        <f t="shared" si="80"/>
        <v>6.5174803352453345</v>
      </c>
      <c r="BE97" s="5"/>
      <c r="BF97" s="60">
        <f t="shared" si="81"/>
        <v>63.317237999999989</v>
      </c>
      <c r="BG97" s="62">
        <f t="shared" si="82"/>
        <v>69.969000399999999</v>
      </c>
      <c r="BH97" s="62">
        <f t="shared" si="83"/>
        <v>58.956607399999996</v>
      </c>
      <c r="BI97" s="62">
        <f t="shared" si="84"/>
        <v>72.750883000000002</v>
      </c>
      <c r="BJ97" s="62">
        <f t="shared" si="85"/>
        <v>68.969000399999999</v>
      </c>
      <c r="BK97" s="62">
        <f t="shared" si="86"/>
        <v>72.212787699999993</v>
      </c>
      <c r="BL97" s="62">
        <f t="shared" si="87"/>
        <v>64.605301800000007</v>
      </c>
      <c r="BM97" s="62">
        <f t="shared" si="88"/>
        <v>68.754000399999995</v>
      </c>
      <c r="BN97" s="63">
        <f t="shared" si="89"/>
        <v>70.676500399999995</v>
      </c>
      <c r="BO97" s="50"/>
      <c r="BP97" s="104"/>
      <c r="BX97" s="53">
        <f t="shared" si="53"/>
        <v>2022</v>
      </c>
      <c r="BY97" s="97">
        <f t="shared" si="90"/>
        <v>44682</v>
      </c>
      <c r="BZ97" s="56">
        <f t="shared" si="54"/>
        <v>6.7429304680954791</v>
      </c>
      <c r="CA97" s="56">
        <f t="shared" si="55"/>
        <v>6.1546223504763287</v>
      </c>
      <c r="CB97" s="56">
        <v>6.5344940883541298</v>
      </c>
      <c r="CC97" s="56">
        <v>6.425467109523523</v>
      </c>
      <c r="CD97" s="56">
        <v>6.5344940883541298</v>
      </c>
      <c r="CE97" s="56">
        <f t="shared" si="56"/>
        <v>6.187953271582356</v>
      </c>
      <c r="CF97" s="1"/>
      <c r="CG97" s="98">
        <v>-1</v>
      </c>
      <c r="CH97" s="99">
        <v>-1.5</v>
      </c>
      <c r="CI97" s="99">
        <v>-1</v>
      </c>
      <c r="CJ97" s="99">
        <v>-1</v>
      </c>
      <c r="CK97" s="99">
        <v>2.75</v>
      </c>
      <c r="CL97" s="99">
        <v>-2</v>
      </c>
      <c r="CM97" s="99">
        <v>0.36070000000000135</v>
      </c>
      <c r="CN97" s="100">
        <v>2.5173600000000036</v>
      </c>
      <c r="CO97" s="13"/>
      <c r="CP97" s="101">
        <v>1.0640639863330164</v>
      </c>
      <c r="CQ97" s="102">
        <v>1.0279357807070335</v>
      </c>
      <c r="CR97" s="102">
        <v>1.0189668226204114</v>
      </c>
      <c r="CS97" s="102">
        <v>0.93108268136902805</v>
      </c>
      <c r="CT97" s="102">
        <v>1.05866436610329</v>
      </c>
      <c r="CU97" s="103">
        <v>1.0028505187944206</v>
      </c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</row>
    <row r="98" spans="1:143" ht="12.75" x14ac:dyDescent="0.2">
      <c r="A98" s="3">
        <f t="shared" si="52"/>
        <v>2022</v>
      </c>
      <c r="B98" s="43">
        <v>44713</v>
      </c>
      <c r="C98" s="43">
        <v>44742</v>
      </c>
      <c r="D98" s="44">
        <f t="shared" si="57"/>
        <v>44713</v>
      </c>
      <c r="E98" s="94">
        <v>77.263090000000005</v>
      </c>
      <c r="F98" s="46">
        <v>64.75864</v>
      </c>
      <c r="G98" s="94">
        <v>80.829719999999995</v>
      </c>
      <c r="H98" s="46">
        <v>71.817019999999999</v>
      </c>
      <c r="I98" s="94">
        <v>72.288839999999993</v>
      </c>
      <c r="J98" s="46">
        <v>60.333309999999997</v>
      </c>
      <c r="K98" s="94">
        <v>82.570570000000004</v>
      </c>
      <c r="L98" s="46">
        <v>72.966620000000006</v>
      </c>
      <c r="M98" s="94">
        <v>82.323139999999995</v>
      </c>
      <c r="N98" s="46">
        <v>72.831000000000003</v>
      </c>
      <c r="O98" s="94">
        <f t="shared" si="59"/>
        <v>80.579719999999995</v>
      </c>
      <c r="P98" s="46">
        <f t="shared" si="60"/>
        <v>71.067019999999999</v>
      </c>
      <c r="Q98" s="94">
        <f t="shared" si="61"/>
        <v>80.829719999999995</v>
      </c>
      <c r="R98" s="46">
        <f t="shared" si="62"/>
        <v>71.067019999999999</v>
      </c>
      <c r="S98" s="94">
        <f t="shared" si="63"/>
        <v>83.829719999999995</v>
      </c>
      <c r="T98" s="46">
        <f t="shared" si="64"/>
        <v>69.817019999999999</v>
      </c>
      <c r="U98" s="94">
        <f t="shared" si="65"/>
        <v>80.313990000000004</v>
      </c>
      <c r="V98" s="95">
        <f t="shared" si="66"/>
        <v>70.342700000000008</v>
      </c>
      <c r="W98" s="96">
        <v>6.8577750831549071</v>
      </c>
      <c r="X98" s="96">
        <v>7.0494785239016462</v>
      </c>
      <c r="Y98" s="96">
        <v>6.6087918145775122</v>
      </c>
      <c r="Z98" s="96">
        <v>6.449349817527759</v>
      </c>
      <c r="AA98" s="96">
        <v>6.0063485433467383</v>
      </c>
      <c r="AB98" s="96">
        <v>6.7564372169553275</v>
      </c>
      <c r="AC98" s="96">
        <v>6.604294850773587</v>
      </c>
      <c r="AD98" s="96">
        <v>6.4028113430640303</v>
      </c>
      <c r="AE98" s="96">
        <v>6.2121695007582884</v>
      </c>
      <c r="AF98" s="96">
        <f t="shared" si="67"/>
        <v>6.8625264988836356</v>
      </c>
      <c r="AG98" s="96">
        <f t="shared" si="68"/>
        <v>6.6296700544831344</v>
      </c>
      <c r="AH98" s="96">
        <f t="shared" si="69"/>
        <v>6.5715183379286666</v>
      </c>
      <c r="AI98" s="96">
        <f t="shared" si="70"/>
        <v>6.7784269688338314</v>
      </c>
      <c r="AJ98" s="96">
        <f t="shared" si="71"/>
        <v>6.6230134462352197</v>
      </c>
      <c r="AK98" s="126"/>
      <c r="AL98" s="99"/>
      <c r="AM98" s="13"/>
      <c r="AN98" s="13"/>
      <c r="AO98" s="13"/>
      <c r="AP98" s="13"/>
      <c r="AQ98" s="13"/>
      <c r="AR98" s="8">
        <f t="shared" si="72"/>
        <v>6.7441639097200801</v>
      </c>
      <c r="AS98" s="8">
        <f t="shared" si="73"/>
        <v>6.5393834363899073</v>
      </c>
      <c r="AT98" s="8">
        <f t="shared" si="74"/>
        <v>6.9997862833718791</v>
      </c>
      <c r="AU98" s="8">
        <f t="shared" si="75"/>
        <v>6.7872446653247342</v>
      </c>
      <c r="AV98" s="8">
        <f t="shared" si="58"/>
        <v>6.7676445737016504</v>
      </c>
      <c r="AW98" s="8"/>
      <c r="AX98" s="8">
        <f t="shared" si="76"/>
        <v>6.5666900015544964</v>
      </c>
      <c r="AY98" s="8">
        <f t="shared" si="77"/>
        <v>6.7328661093592963</v>
      </c>
      <c r="AZ98" s="8">
        <f t="shared" si="78"/>
        <v>6.7603795295936697</v>
      </c>
      <c r="BA98" s="8">
        <v>6.5595720400653468</v>
      </c>
      <c r="BB98" s="8">
        <f t="shared" si="79"/>
        <v>6.1764762407487845</v>
      </c>
      <c r="BC98" s="8">
        <v>6.450121026249926</v>
      </c>
      <c r="BD98" s="8">
        <f t="shared" si="80"/>
        <v>6.5389030813940323</v>
      </c>
      <c r="BE98" s="5"/>
      <c r="BF98" s="60">
        <f t="shared" si="81"/>
        <v>71.886176500000005</v>
      </c>
      <c r="BG98" s="62">
        <f t="shared" si="82"/>
        <v>76.954258999999993</v>
      </c>
      <c r="BH98" s="62">
        <f t="shared" si="83"/>
        <v>67.147962099999987</v>
      </c>
      <c r="BI98" s="62">
        <f t="shared" si="84"/>
        <v>78.241519799999992</v>
      </c>
      <c r="BJ98" s="62">
        <f t="shared" si="85"/>
        <v>76.631758999999988</v>
      </c>
      <c r="BK98" s="62">
        <f t="shared" si="86"/>
        <v>78.4408715</v>
      </c>
      <c r="BL98" s="62">
        <f t="shared" si="87"/>
        <v>76.0263353</v>
      </c>
      <c r="BM98" s="62">
        <f t="shared" si="88"/>
        <v>76.48925899999999</v>
      </c>
      <c r="BN98" s="63">
        <f t="shared" si="89"/>
        <v>77.804259000000002</v>
      </c>
      <c r="BO98" s="50"/>
      <c r="BP98" s="104"/>
      <c r="BX98" s="53">
        <f t="shared" si="53"/>
        <v>2022</v>
      </c>
      <c r="BY98" s="97">
        <f t="shared" si="90"/>
        <v>44713</v>
      </c>
      <c r="BZ98" s="56">
        <f t="shared" si="54"/>
        <v>6.8330681084242331</v>
      </c>
      <c r="CA98" s="56">
        <f t="shared" si="55"/>
        <v>6.1764762407487845</v>
      </c>
      <c r="CB98" s="56">
        <v>6.5562557135347346</v>
      </c>
      <c r="CC98" s="56">
        <v>6.4468709842269414</v>
      </c>
      <c r="CD98" s="56">
        <v>6.5562557135347346</v>
      </c>
      <c r="CE98" s="56">
        <f t="shared" si="56"/>
        <v>6.2098408039272757</v>
      </c>
      <c r="CF98" s="1"/>
      <c r="CG98" s="98">
        <v>-0.25</v>
      </c>
      <c r="CH98" s="99">
        <v>-0.75</v>
      </c>
      <c r="CI98" s="99">
        <v>0</v>
      </c>
      <c r="CJ98" s="99">
        <v>-0.75</v>
      </c>
      <c r="CK98" s="99">
        <v>3</v>
      </c>
      <c r="CL98" s="99">
        <v>-2</v>
      </c>
      <c r="CM98" s="99">
        <v>3.0508999999999986</v>
      </c>
      <c r="CN98" s="100">
        <v>5.5840600000000009</v>
      </c>
      <c r="CO98" s="13"/>
      <c r="CP98" s="101">
        <v>1.0640648581711234</v>
      </c>
      <c r="CQ98" s="102">
        <v>1.0279594442939517</v>
      </c>
      <c r="CR98" s="102">
        <v>1.0189427653728571</v>
      </c>
      <c r="CS98" s="102">
        <v>0.93131070778994629</v>
      </c>
      <c r="CT98" s="102">
        <v>1.0586641719776257</v>
      </c>
      <c r="CU98" s="103">
        <v>1.0028343064452128</v>
      </c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</row>
    <row r="99" spans="1:143" ht="12.75" x14ac:dyDescent="0.2">
      <c r="A99" s="3">
        <f t="shared" si="52"/>
        <v>2022</v>
      </c>
      <c r="B99" s="43">
        <v>44743</v>
      </c>
      <c r="C99" s="43">
        <v>44773</v>
      </c>
      <c r="D99" s="44">
        <f t="shared" si="57"/>
        <v>44743</v>
      </c>
      <c r="E99" s="94">
        <v>98.144859999999994</v>
      </c>
      <c r="F99" s="46">
        <v>74.44811</v>
      </c>
      <c r="G99" s="94">
        <v>97.852230000000006</v>
      </c>
      <c r="H99" s="46">
        <v>76.066299999999998</v>
      </c>
      <c r="I99" s="94">
        <v>92.251810000000006</v>
      </c>
      <c r="J99" s="46">
        <v>69.597719999999995</v>
      </c>
      <c r="K99" s="94">
        <v>101.49039999999999</v>
      </c>
      <c r="L99" s="46">
        <v>78.465299999999999</v>
      </c>
      <c r="M99" s="94">
        <v>101.3623</v>
      </c>
      <c r="N99" s="46">
        <v>78.314869999999999</v>
      </c>
      <c r="O99" s="94">
        <f t="shared" si="59"/>
        <v>102.35223000000002</v>
      </c>
      <c r="P99" s="46">
        <f t="shared" si="60"/>
        <v>75.066299999999998</v>
      </c>
      <c r="Q99" s="94">
        <f t="shared" si="61"/>
        <v>102.85223000000002</v>
      </c>
      <c r="R99" s="46">
        <f t="shared" si="62"/>
        <v>76.066299999999998</v>
      </c>
      <c r="S99" s="94">
        <f t="shared" si="63"/>
        <v>102.10223000000002</v>
      </c>
      <c r="T99" s="46">
        <f t="shared" si="64"/>
        <v>78.566299999999998</v>
      </c>
      <c r="U99" s="94">
        <f t="shared" si="65"/>
        <v>98.768129999999999</v>
      </c>
      <c r="V99" s="95">
        <f t="shared" si="66"/>
        <v>77.599289999999996</v>
      </c>
      <c r="W99" s="96">
        <v>6.9290009708344744</v>
      </c>
      <c r="X99" s="96">
        <v>7.2096182272797389</v>
      </c>
      <c r="Y99" s="96">
        <v>6.6915825559561624</v>
      </c>
      <c r="Z99" s="96">
        <v>6.4881719577879622</v>
      </c>
      <c r="AA99" s="96">
        <v>6.0451698142273429</v>
      </c>
      <c r="AB99" s="96">
        <v>6.7986645496579499</v>
      </c>
      <c r="AC99" s="96">
        <v>6.4370370075933705</v>
      </c>
      <c r="AD99" s="96">
        <v>6.4190417732655778</v>
      </c>
      <c r="AE99" s="96">
        <v>6.2215023383178929</v>
      </c>
      <c r="AF99" s="96">
        <f t="shared" si="67"/>
        <v>6.9029717113641587</v>
      </c>
      <c r="AG99" s="96">
        <f t="shared" si="68"/>
        <v>6.6692412846348521</v>
      </c>
      <c r="AH99" s="96">
        <f t="shared" si="69"/>
        <v>6.6107150859503658</v>
      </c>
      <c r="AI99" s="96">
        <f t="shared" si="70"/>
        <v>6.797652802641883</v>
      </c>
      <c r="AJ99" s="96">
        <f t="shared" si="71"/>
        <v>6.4557554914182562</v>
      </c>
      <c r="AK99" s="126"/>
      <c r="AL99" s="99"/>
      <c r="AM99" s="13"/>
      <c r="AN99" s="13"/>
      <c r="AO99" s="13"/>
      <c r="AP99" s="13"/>
      <c r="AQ99" s="13"/>
      <c r="AR99" s="8">
        <f t="shared" si="72"/>
        <v>6.5741691509232343</v>
      </c>
      <c r="AS99" s="8">
        <f t="shared" si="73"/>
        <v>6.5558794524500223</v>
      </c>
      <c r="AT99" s="8">
        <f t="shared" si="74"/>
        <v>6.8233487524557317</v>
      </c>
      <c r="AU99" s="8">
        <f t="shared" si="75"/>
        <v>6.8043658775562132</v>
      </c>
      <c r="AV99" s="8">
        <f t="shared" si="58"/>
        <v>6.6894408083463013</v>
      </c>
      <c r="AW99" s="8"/>
      <c r="AX99" s="8">
        <f t="shared" si="76"/>
        <v>6.6061915687708206</v>
      </c>
      <c r="AY99" s="8">
        <f t="shared" si="77"/>
        <v>6.5631473440825667</v>
      </c>
      <c r="AZ99" s="8">
        <f t="shared" si="78"/>
        <v>6.8026214256123634</v>
      </c>
      <c r="BA99" s="8">
        <v>6.5991864189235816</v>
      </c>
      <c r="BB99" s="8">
        <f t="shared" si="79"/>
        <v>6.2162562088608908</v>
      </c>
      <c r="BC99" s="8">
        <v>6.489084092990657</v>
      </c>
      <c r="BD99" s="8">
        <f t="shared" si="80"/>
        <v>6.5779007109874055</v>
      </c>
      <c r="BE99" s="5"/>
      <c r="BF99" s="60">
        <f t="shared" si="81"/>
        <v>87.955257499999988</v>
      </c>
      <c r="BG99" s="62">
        <f t="shared" si="82"/>
        <v>88.484280100000007</v>
      </c>
      <c r="BH99" s="62">
        <f t="shared" si="83"/>
        <v>82.510551300000003</v>
      </c>
      <c r="BI99" s="62">
        <f t="shared" si="84"/>
        <v>91.451905100000005</v>
      </c>
      <c r="BJ99" s="62">
        <f t="shared" si="85"/>
        <v>91.334280100000001</v>
      </c>
      <c r="BK99" s="62">
        <f t="shared" si="86"/>
        <v>91.589607000000001</v>
      </c>
      <c r="BL99" s="62">
        <f t="shared" si="87"/>
        <v>89.665528800000004</v>
      </c>
      <c r="BM99" s="62">
        <f t="shared" si="88"/>
        <v>90.619280099999997</v>
      </c>
      <c r="BN99" s="63">
        <f t="shared" si="89"/>
        <v>91.981780100000009</v>
      </c>
      <c r="BO99" s="50"/>
      <c r="BP99" s="104"/>
      <c r="BX99" s="53">
        <f t="shared" si="53"/>
        <v>2022</v>
      </c>
      <c r="BY99" s="97">
        <f t="shared" si="90"/>
        <v>44743</v>
      </c>
      <c r="BZ99" s="56">
        <f t="shared" si="54"/>
        <v>6.9182525321084087</v>
      </c>
      <c r="CA99" s="56">
        <f t="shared" si="55"/>
        <v>6.2162562088608908</v>
      </c>
      <c r="CB99" s="56">
        <v>6.5958700923929685</v>
      </c>
      <c r="CC99" s="56">
        <v>6.4858341220669917</v>
      </c>
      <c r="CD99" s="56">
        <v>6.5958700923929685</v>
      </c>
      <c r="CE99" s="56">
        <f t="shared" si="56"/>
        <v>6.2496820096750225</v>
      </c>
      <c r="CF99" s="1"/>
      <c r="CG99" s="98">
        <v>4.5000000000000071</v>
      </c>
      <c r="CH99" s="99">
        <v>-1</v>
      </c>
      <c r="CI99" s="99">
        <v>5.0000000000000071</v>
      </c>
      <c r="CJ99" s="99">
        <v>0</v>
      </c>
      <c r="CK99" s="99">
        <v>4.2500000000000071</v>
      </c>
      <c r="CL99" s="99">
        <v>2.5</v>
      </c>
      <c r="CM99" s="99">
        <v>0.6232700000000051</v>
      </c>
      <c r="CN99" s="100">
        <v>3.1511800000000036</v>
      </c>
      <c r="CO99" s="13"/>
      <c r="CP99" s="101">
        <v>1.063931683111188</v>
      </c>
      <c r="CQ99" s="102">
        <v>1.0279076029465506</v>
      </c>
      <c r="CR99" s="102">
        <v>1.0188871578866388</v>
      </c>
      <c r="CS99" s="102">
        <v>0.93172157790471788</v>
      </c>
      <c r="CT99" s="102">
        <v>1.0589824841073894</v>
      </c>
      <c r="CU99" s="103">
        <v>1.0029079347847161</v>
      </c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</row>
    <row r="100" spans="1:143" ht="12.75" x14ac:dyDescent="0.2">
      <c r="A100" s="3">
        <f t="shared" si="52"/>
        <v>2022</v>
      </c>
      <c r="B100" s="43">
        <v>44774</v>
      </c>
      <c r="C100" s="43">
        <v>44804</v>
      </c>
      <c r="D100" s="44">
        <f t="shared" si="57"/>
        <v>44774</v>
      </c>
      <c r="E100" s="94">
        <v>102.634</v>
      </c>
      <c r="F100" s="46">
        <v>77.727530000000002</v>
      </c>
      <c r="G100" s="94">
        <v>98.957930000000005</v>
      </c>
      <c r="H100" s="46">
        <v>78.122330000000005</v>
      </c>
      <c r="I100" s="94">
        <v>96.543459999999996</v>
      </c>
      <c r="J100" s="46">
        <v>72.736080000000001</v>
      </c>
      <c r="K100" s="94">
        <v>102.9</v>
      </c>
      <c r="L100" s="46">
        <v>79.091650000000001</v>
      </c>
      <c r="M100" s="94">
        <v>102.997</v>
      </c>
      <c r="N100" s="46">
        <v>79.796509999999998</v>
      </c>
      <c r="O100" s="94">
        <f t="shared" si="59"/>
        <v>102.45793</v>
      </c>
      <c r="P100" s="46">
        <f t="shared" si="60"/>
        <v>77.122330000000005</v>
      </c>
      <c r="Q100" s="94">
        <f t="shared" si="61"/>
        <v>103.20793</v>
      </c>
      <c r="R100" s="46">
        <f t="shared" si="62"/>
        <v>78.122330000000005</v>
      </c>
      <c r="S100" s="94">
        <f t="shared" si="63"/>
        <v>102.70793</v>
      </c>
      <c r="T100" s="46">
        <f t="shared" si="64"/>
        <v>80.622330000000005</v>
      </c>
      <c r="U100" s="94">
        <f t="shared" si="65"/>
        <v>98.9833</v>
      </c>
      <c r="V100" s="95">
        <f t="shared" si="66"/>
        <v>76.588009999999997</v>
      </c>
      <c r="W100" s="96">
        <v>6.9707862056981815</v>
      </c>
      <c r="X100" s="96">
        <v>7.6246092555223646</v>
      </c>
      <c r="Y100" s="96">
        <v>6.7455123344280485</v>
      </c>
      <c r="Z100" s="96">
        <v>6.5265847797494674</v>
      </c>
      <c r="AA100" s="96">
        <v>6.0835756790207745</v>
      </c>
      <c r="AB100" s="96">
        <v>6.8396769964944069</v>
      </c>
      <c r="AC100" s="96">
        <v>6.6605556572664604</v>
      </c>
      <c r="AD100" s="96">
        <v>6.4602428831992933</v>
      </c>
      <c r="AE100" s="96">
        <v>6.2585977572664264</v>
      </c>
      <c r="AF100" s="96">
        <f t="shared" si="67"/>
        <v>6.9427637518424783</v>
      </c>
      <c r="AG100" s="96">
        <f t="shared" si="68"/>
        <v>6.7084056979922009</v>
      </c>
      <c r="AH100" s="96">
        <f t="shared" si="69"/>
        <v>6.6493794149937013</v>
      </c>
      <c r="AI100" s="96">
        <f t="shared" si="70"/>
        <v>6.8412261264994818</v>
      </c>
      <c r="AJ100" s="96">
        <f t="shared" si="71"/>
        <v>6.6792741971658502</v>
      </c>
      <c r="AK100" s="126"/>
      <c r="AL100" s="99"/>
      <c r="AM100" s="13"/>
      <c r="AN100" s="13"/>
      <c r="AO100" s="13"/>
      <c r="AP100" s="13"/>
      <c r="AQ100" s="13"/>
      <c r="AR100" s="8">
        <f t="shared" si="72"/>
        <v>6.8013453371953041</v>
      </c>
      <c r="AS100" s="8">
        <f t="shared" si="73"/>
        <v>6.5977547547507802</v>
      </c>
      <c r="AT100" s="8">
        <f t="shared" si="74"/>
        <v>7.059134877113209</v>
      </c>
      <c r="AU100" s="8">
        <f t="shared" si="75"/>
        <v>6.847828246611618</v>
      </c>
      <c r="AV100" s="8">
        <f t="shared" si="58"/>
        <v>6.8265158039177276</v>
      </c>
      <c r="AW100" s="8"/>
      <c r="AX100" s="8">
        <f t="shared" si="76"/>
        <v>6.6452766542017381</v>
      </c>
      <c r="AY100" s="8">
        <f t="shared" si="77"/>
        <v>6.7899547004225873</v>
      </c>
      <c r="AZ100" s="8">
        <f t="shared" si="78"/>
        <v>6.84364801677639</v>
      </c>
      <c r="BA100" s="8">
        <v>6.6383827760749829</v>
      </c>
      <c r="BB100" s="8">
        <f t="shared" si="79"/>
        <v>6.2556105123688646</v>
      </c>
      <c r="BC100" s="8">
        <v>6.5276360108472762</v>
      </c>
      <c r="BD100" s="8">
        <f t="shared" si="80"/>
        <v>6.6164871720235734</v>
      </c>
      <c r="BE100" s="5"/>
      <c r="BF100" s="60">
        <f t="shared" si="81"/>
        <v>91.924217900000002</v>
      </c>
      <c r="BG100" s="62">
        <f t="shared" si="82"/>
        <v>89.998621999999997</v>
      </c>
      <c r="BH100" s="62">
        <f t="shared" si="83"/>
        <v>86.306286599999993</v>
      </c>
      <c r="BI100" s="62">
        <f t="shared" si="84"/>
        <v>93.02078929999999</v>
      </c>
      <c r="BJ100" s="62">
        <f t="shared" si="85"/>
        <v>92.421121999999997</v>
      </c>
      <c r="BK100" s="62">
        <f t="shared" si="86"/>
        <v>92.662409499999995</v>
      </c>
      <c r="BL100" s="62">
        <f t="shared" si="87"/>
        <v>89.353325299999995</v>
      </c>
      <c r="BM100" s="62">
        <f t="shared" si="88"/>
        <v>91.563621999999995</v>
      </c>
      <c r="BN100" s="63">
        <f t="shared" si="89"/>
        <v>93.211121999999989</v>
      </c>
      <c r="BO100" s="50"/>
      <c r="BP100" s="104"/>
      <c r="BX100" s="53">
        <f t="shared" si="53"/>
        <v>2022</v>
      </c>
      <c r="BY100" s="97">
        <f t="shared" si="90"/>
        <v>44774</v>
      </c>
      <c r="BZ100" s="56">
        <f t="shared" si="54"/>
        <v>6.9737415520403836</v>
      </c>
      <c r="CA100" s="56">
        <f t="shared" si="55"/>
        <v>6.2556105123688646</v>
      </c>
      <c r="CB100" s="56">
        <v>6.6350664495443707</v>
      </c>
      <c r="CC100" s="56">
        <v>6.5243861102726708</v>
      </c>
      <c r="CD100" s="56">
        <v>6.6350664495443707</v>
      </c>
      <c r="CE100" s="56">
        <f t="shared" si="56"/>
        <v>6.2890968955467708</v>
      </c>
      <c r="CF100" s="1"/>
      <c r="CG100" s="98">
        <v>3.5</v>
      </c>
      <c r="CH100" s="99">
        <v>-1</v>
      </c>
      <c r="CI100" s="99">
        <v>4.25</v>
      </c>
      <c r="CJ100" s="99">
        <v>0</v>
      </c>
      <c r="CK100" s="99">
        <v>3.75</v>
      </c>
      <c r="CL100" s="99">
        <v>2.5</v>
      </c>
      <c r="CM100" s="99">
        <v>-3.6507000000000005</v>
      </c>
      <c r="CN100" s="100">
        <v>-1.1395199999999974</v>
      </c>
      <c r="CO100" s="13"/>
      <c r="CP100" s="101">
        <v>1.0637667304015297</v>
      </c>
      <c r="CQ100" s="102">
        <v>1.0278585086042065</v>
      </c>
      <c r="CR100" s="102">
        <v>1.0188145315487571</v>
      </c>
      <c r="CS100" s="102">
        <v>0.93212237093690242</v>
      </c>
      <c r="CT100" s="102">
        <v>1.0589735169696151</v>
      </c>
      <c r="CU100" s="103">
        <v>1.0028103571027094</v>
      </c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</row>
    <row r="101" spans="1:143" ht="12.75" x14ac:dyDescent="0.2">
      <c r="A101" s="3">
        <f t="shared" si="52"/>
        <v>2022</v>
      </c>
      <c r="B101" s="43">
        <v>44805</v>
      </c>
      <c r="C101" s="43">
        <v>44834</v>
      </c>
      <c r="D101" s="44">
        <f t="shared" si="57"/>
        <v>44805</v>
      </c>
      <c r="E101" s="94">
        <v>90.818020000000004</v>
      </c>
      <c r="F101" s="46">
        <v>76.385319999999993</v>
      </c>
      <c r="G101" s="94">
        <v>84.625140000000002</v>
      </c>
      <c r="H101" s="46">
        <v>73.764430000000004</v>
      </c>
      <c r="I101" s="94">
        <v>85.946100000000001</v>
      </c>
      <c r="J101" s="46">
        <v>71.620090000000005</v>
      </c>
      <c r="K101" s="94">
        <v>89.374350000000007</v>
      </c>
      <c r="L101" s="46">
        <v>76.417010000000005</v>
      </c>
      <c r="M101" s="94">
        <v>89.209339999999997</v>
      </c>
      <c r="N101" s="46">
        <v>76.311490000000006</v>
      </c>
      <c r="O101" s="94">
        <f t="shared" si="59"/>
        <v>86.625140000000002</v>
      </c>
      <c r="P101" s="46">
        <f t="shared" si="60"/>
        <v>71.264430000000004</v>
      </c>
      <c r="Q101" s="94">
        <f t="shared" si="61"/>
        <v>85.625140000000002</v>
      </c>
      <c r="R101" s="46">
        <f t="shared" si="62"/>
        <v>70.764430000000004</v>
      </c>
      <c r="S101" s="94">
        <f t="shared" si="63"/>
        <v>87.875140000000002</v>
      </c>
      <c r="T101" s="46">
        <f t="shared" si="64"/>
        <v>76.014430000000004</v>
      </c>
      <c r="U101" s="94">
        <f t="shared" si="65"/>
        <v>86.855429999999998</v>
      </c>
      <c r="V101" s="95">
        <f t="shared" si="66"/>
        <v>73.645579999999995</v>
      </c>
      <c r="W101" s="96">
        <v>6.8675781546196584</v>
      </c>
      <c r="X101" s="96">
        <v>7.3009160123829435</v>
      </c>
      <c r="Y101" s="96">
        <v>6.6786515149636108</v>
      </c>
      <c r="Z101" s="96">
        <v>6.5770645018260465</v>
      </c>
      <c r="AA101" s="96">
        <v>6.134059493164961</v>
      </c>
      <c r="AB101" s="96">
        <v>6.8871486001912166</v>
      </c>
      <c r="AC101" s="96">
        <v>6.7101207735671409</v>
      </c>
      <c r="AD101" s="96">
        <v>6.5133477866400806</v>
      </c>
      <c r="AE101" s="96">
        <v>6.3118484713193288</v>
      </c>
      <c r="AF101" s="96">
        <f t="shared" si="67"/>
        <v>6.9931148395376113</v>
      </c>
      <c r="AG101" s="96">
        <f t="shared" si="68"/>
        <v>6.7587589504487342</v>
      </c>
      <c r="AH101" s="96">
        <f t="shared" si="69"/>
        <v>6.699858002818301</v>
      </c>
      <c r="AI101" s="96">
        <f t="shared" si="70"/>
        <v>6.8940854978145225</v>
      </c>
      <c r="AJ101" s="96">
        <f t="shared" si="71"/>
        <v>6.7288393786895133</v>
      </c>
      <c r="AK101" s="126"/>
      <c r="AL101" s="99"/>
      <c r="AM101" s="13"/>
      <c r="AN101" s="13"/>
      <c r="AO101" s="13"/>
      <c r="AP101" s="13"/>
      <c r="AQ101" s="13"/>
      <c r="AR101" s="8">
        <f t="shared" si="72"/>
        <v>6.8517215098761461</v>
      </c>
      <c r="AS101" s="8">
        <f t="shared" si="73"/>
        <v>6.6517286377071656</v>
      </c>
      <c r="AT101" s="8">
        <f t="shared" si="74"/>
        <v>7.1114202980739529</v>
      </c>
      <c r="AU101" s="8">
        <f t="shared" si="75"/>
        <v>6.9038477304485424</v>
      </c>
      <c r="AV101" s="8">
        <f t="shared" si="58"/>
        <v>6.8796795440264518</v>
      </c>
      <c r="AW101" s="8"/>
      <c r="AX101" s="8">
        <f t="shared" si="76"/>
        <v>6.6966398227778257</v>
      </c>
      <c r="AY101" s="8">
        <f t="shared" si="77"/>
        <v>6.8402490853040492</v>
      </c>
      <c r="AZ101" s="8">
        <f t="shared" si="78"/>
        <v>6.8911359924276852</v>
      </c>
      <c r="BA101" s="8">
        <v>6.6898929318051872</v>
      </c>
      <c r="BB101" s="8">
        <f t="shared" si="79"/>
        <v>6.3073410320370549</v>
      </c>
      <c r="BC101" s="8">
        <v>6.5782992723545108</v>
      </c>
      <c r="BD101" s="8">
        <f t="shared" si="80"/>
        <v>6.6671950796846273</v>
      </c>
      <c r="BE101" s="5"/>
      <c r="BF101" s="60">
        <f t="shared" si="81"/>
        <v>84.611958999999999</v>
      </c>
      <c r="BG101" s="62">
        <f t="shared" si="82"/>
        <v>79.955034699999999</v>
      </c>
      <c r="BH101" s="62">
        <f t="shared" si="83"/>
        <v>79.785915700000004</v>
      </c>
      <c r="BI101" s="62">
        <f t="shared" si="84"/>
        <v>83.663264499999997</v>
      </c>
      <c r="BJ101" s="62">
        <f t="shared" si="85"/>
        <v>79.2350347</v>
      </c>
      <c r="BK101" s="62">
        <f t="shared" si="86"/>
        <v>83.8026938</v>
      </c>
      <c r="BL101" s="62">
        <f t="shared" si="87"/>
        <v>81.175194499999989</v>
      </c>
      <c r="BM101" s="62">
        <f t="shared" si="88"/>
        <v>80.020034699999997</v>
      </c>
      <c r="BN101" s="63">
        <f t="shared" si="89"/>
        <v>82.775034699999992</v>
      </c>
      <c r="BO101" s="50"/>
      <c r="BP101" s="104"/>
      <c r="BX101" s="53">
        <f t="shared" si="53"/>
        <v>2022</v>
      </c>
      <c r="BY101" s="97">
        <f t="shared" si="90"/>
        <v>44805</v>
      </c>
      <c r="BZ101" s="56">
        <f t="shared" si="54"/>
        <v>6.9049476231748237</v>
      </c>
      <c r="CA101" s="56">
        <f t="shared" si="55"/>
        <v>6.3073410320370549</v>
      </c>
      <c r="CB101" s="56">
        <v>6.6865766052745741</v>
      </c>
      <c r="CC101" s="56">
        <v>6.5750494642295942</v>
      </c>
      <c r="CD101" s="56">
        <v>6.6865766052745741</v>
      </c>
      <c r="CE101" s="56">
        <f t="shared" si="56"/>
        <v>6.340907049635633</v>
      </c>
      <c r="CF101" s="1"/>
      <c r="CG101" s="98">
        <v>2</v>
      </c>
      <c r="CH101" s="99">
        <v>-2.5</v>
      </c>
      <c r="CI101" s="99">
        <v>1</v>
      </c>
      <c r="CJ101" s="99">
        <v>-3</v>
      </c>
      <c r="CK101" s="99">
        <v>3.25</v>
      </c>
      <c r="CL101" s="99">
        <v>2.25</v>
      </c>
      <c r="CM101" s="99">
        <v>-3.9625900000000058</v>
      </c>
      <c r="CN101" s="100">
        <v>-2.7397399999999976</v>
      </c>
      <c r="CO101" s="13"/>
      <c r="CP101" s="101">
        <v>1.0632577554311735</v>
      </c>
      <c r="CQ101" s="102">
        <v>1.0276254624798407</v>
      </c>
      <c r="CR101" s="102">
        <v>1.0186699554121998</v>
      </c>
      <c r="CS101" s="102">
        <v>0.93264396167346542</v>
      </c>
      <c r="CT101" s="102">
        <v>1.0584549948269915</v>
      </c>
      <c r="CU101" s="103">
        <v>1.002789607781146</v>
      </c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</row>
    <row r="102" spans="1:143" ht="12.75" x14ac:dyDescent="0.2">
      <c r="A102" s="3">
        <f t="shared" si="52"/>
        <v>2022</v>
      </c>
      <c r="B102" s="43">
        <v>44835</v>
      </c>
      <c r="C102" s="43">
        <v>44865</v>
      </c>
      <c r="D102" s="44">
        <f t="shared" si="57"/>
        <v>44835</v>
      </c>
      <c r="E102" s="94">
        <v>87.035390000000007</v>
      </c>
      <c r="F102" s="46">
        <v>75.262150000000005</v>
      </c>
      <c r="G102" s="94">
        <v>76.245400000000004</v>
      </c>
      <c r="H102" s="46">
        <v>72.572559999999996</v>
      </c>
      <c r="I102" s="94">
        <v>82.417389999999997</v>
      </c>
      <c r="J102" s="46">
        <v>70.380229999999997</v>
      </c>
      <c r="K102" s="94">
        <v>85.767560000000003</v>
      </c>
      <c r="L102" s="46">
        <v>76.918210000000002</v>
      </c>
      <c r="M102" s="94">
        <v>83.309610000000006</v>
      </c>
      <c r="N102" s="46">
        <v>76.339519999999993</v>
      </c>
      <c r="O102" s="94">
        <f t="shared" si="59"/>
        <v>76.495400000000004</v>
      </c>
      <c r="P102" s="46">
        <f t="shared" si="60"/>
        <v>71.572559999999996</v>
      </c>
      <c r="Q102" s="94">
        <f t="shared" si="61"/>
        <v>75.745400000000004</v>
      </c>
      <c r="R102" s="46">
        <f t="shared" si="62"/>
        <v>71.572559999999996</v>
      </c>
      <c r="S102" s="94">
        <f t="shared" si="63"/>
        <v>79.245400000000004</v>
      </c>
      <c r="T102" s="46">
        <f t="shared" si="64"/>
        <v>73.572559999999996</v>
      </c>
      <c r="U102" s="94">
        <f t="shared" si="65"/>
        <v>84.62521000000001</v>
      </c>
      <c r="V102" s="95">
        <f t="shared" si="66"/>
        <v>72.441800000000001</v>
      </c>
      <c r="W102" s="96">
        <v>6.9056465106379123</v>
      </c>
      <c r="X102" s="96">
        <v>7.348065106610643</v>
      </c>
      <c r="Y102" s="96">
        <v>6.7145205113117008</v>
      </c>
      <c r="Z102" s="96">
        <v>6.6350922336109504</v>
      </c>
      <c r="AA102" s="96">
        <v>6.1920872039077555</v>
      </c>
      <c r="AB102" s="96">
        <v>6.9473908609875954</v>
      </c>
      <c r="AC102" s="96">
        <v>6.7688607278040402</v>
      </c>
      <c r="AD102" s="96">
        <v>6.5751520096624674</v>
      </c>
      <c r="AE102" s="96">
        <v>6.3692650832517304</v>
      </c>
      <c r="AF102" s="96">
        <f t="shared" si="67"/>
        <v>7.0526400728748637</v>
      </c>
      <c r="AG102" s="96">
        <f t="shared" si="68"/>
        <v>6.8176602219083513</v>
      </c>
      <c r="AH102" s="96">
        <f t="shared" si="69"/>
        <v>6.7581353207341479</v>
      </c>
      <c r="AI102" s="96">
        <f t="shared" si="70"/>
        <v>6.9585049603871409</v>
      </c>
      <c r="AJ102" s="96">
        <f t="shared" si="71"/>
        <v>6.7875792320843136</v>
      </c>
      <c r="AK102" s="126"/>
      <c r="AL102" s="99"/>
      <c r="AM102" s="13"/>
      <c r="AN102" s="13"/>
      <c r="AO102" s="13"/>
      <c r="AP102" s="13"/>
      <c r="AQ102" s="13"/>
      <c r="AR102" s="8">
        <f t="shared" si="72"/>
        <v>6.911422652509442</v>
      </c>
      <c r="AS102" s="8">
        <f t="shared" si="73"/>
        <v>6.7145441911398178</v>
      </c>
      <c r="AT102" s="8">
        <f t="shared" si="74"/>
        <v>7.1733841037444543</v>
      </c>
      <c r="AU102" s="8">
        <f t="shared" si="75"/>
        <v>6.9690439825520167</v>
      </c>
      <c r="AV102" s="8">
        <f t="shared" si="58"/>
        <v>6.9420987324864321</v>
      </c>
      <c r="AW102" s="8"/>
      <c r="AX102" s="8">
        <f t="shared" si="76"/>
        <v>6.7556830989122414</v>
      </c>
      <c r="AY102" s="8">
        <f t="shared" si="77"/>
        <v>6.8998533006636622</v>
      </c>
      <c r="AZ102" s="8">
        <f t="shared" si="78"/>
        <v>6.9513990295087282</v>
      </c>
      <c r="BA102" s="8">
        <v>6.7491049018046079</v>
      </c>
      <c r="BB102" s="8">
        <f t="shared" si="79"/>
        <v>6.3668017459860193</v>
      </c>
      <c r="BC102" s="8">
        <v>6.6365377202472287</v>
      </c>
      <c r="BD102" s="8">
        <f t="shared" si="80"/>
        <v>6.7254851166358112</v>
      </c>
      <c r="BE102" s="5"/>
      <c r="BF102" s="60">
        <f t="shared" si="81"/>
        <v>81.972896800000001</v>
      </c>
      <c r="BG102" s="62">
        <f t="shared" si="82"/>
        <v>74.666078799999994</v>
      </c>
      <c r="BH102" s="62">
        <f t="shared" si="83"/>
        <v>77.241411199999988</v>
      </c>
      <c r="BI102" s="62">
        <f t="shared" si="84"/>
        <v>80.312471299999999</v>
      </c>
      <c r="BJ102" s="62">
        <f t="shared" si="85"/>
        <v>73.951078800000005</v>
      </c>
      <c r="BK102" s="62">
        <f t="shared" si="86"/>
        <v>81.962339499999999</v>
      </c>
      <c r="BL102" s="62">
        <f t="shared" si="87"/>
        <v>79.386343699999998</v>
      </c>
      <c r="BM102" s="62">
        <f t="shared" si="88"/>
        <v>74.3785788</v>
      </c>
      <c r="BN102" s="63">
        <f t="shared" si="89"/>
        <v>76.806078799999995</v>
      </c>
      <c r="BO102" s="50"/>
      <c r="BP102" s="104"/>
      <c r="BX102" s="53">
        <f t="shared" si="53"/>
        <v>2022</v>
      </c>
      <c r="BY102" s="97">
        <f t="shared" si="90"/>
        <v>44835</v>
      </c>
      <c r="BZ102" s="56">
        <f t="shared" si="54"/>
        <v>6.9418536797115973</v>
      </c>
      <c r="CA102" s="56">
        <f t="shared" si="55"/>
        <v>6.3668017459860193</v>
      </c>
      <c r="CB102" s="56">
        <v>6.7457885752739957</v>
      </c>
      <c r="CC102" s="56">
        <v>6.6332880183951062</v>
      </c>
      <c r="CD102" s="56">
        <v>6.7457885752739957</v>
      </c>
      <c r="CE102" s="56">
        <f t="shared" si="56"/>
        <v>6.400459297934888</v>
      </c>
      <c r="CF102" s="1"/>
      <c r="CG102" s="98">
        <v>0.25</v>
      </c>
      <c r="CH102" s="99">
        <v>-1</v>
      </c>
      <c r="CI102" s="99">
        <v>-0.5</v>
      </c>
      <c r="CJ102" s="99">
        <v>-1</v>
      </c>
      <c r="CK102" s="99">
        <v>3</v>
      </c>
      <c r="CL102" s="99">
        <v>1</v>
      </c>
      <c r="CM102" s="99">
        <v>-2.410180000000004</v>
      </c>
      <c r="CN102" s="100">
        <v>-2.8203499999999977</v>
      </c>
      <c r="CO102" s="13"/>
      <c r="CP102" s="101">
        <v>1.0629302238104195</v>
      </c>
      <c r="CQ102" s="102">
        <v>1.0275155162685725</v>
      </c>
      <c r="CR102" s="102">
        <v>1.0185442918939251</v>
      </c>
      <c r="CS102" s="102">
        <v>0.93323302614256154</v>
      </c>
      <c r="CT102" s="102">
        <v>1.0583032833554753</v>
      </c>
      <c r="CU102" s="103">
        <v>1.0027653847571991</v>
      </c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</row>
    <row r="103" spans="1:143" ht="12.75" x14ac:dyDescent="0.2">
      <c r="A103" s="3">
        <f t="shared" si="52"/>
        <v>2022</v>
      </c>
      <c r="B103" s="43">
        <v>44866</v>
      </c>
      <c r="C103" s="43">
        <v>44895</v>
      </c>
      <c r="D103" s="44">
        <f t="shared" si="57"/>
        <v>44866</v>
      </c>
      <c r="E103" s="94">
        <v>95.254890000000003</v>
      </c>
      <c r="F103" s="46">
        <v>81.126729999999995</v>
      </c>
      <c r="G103" s="94">
        <v>77.661119999999997</v>
      </c>
      <c r="H103" s="46">
        <v>74.698830000000001</v>
      </c>
      <c r="I103" s="94">
        <v>90.032309999999995</v>
      </c>
      <c r="J103" s="46">
        <v>76.232029999999995</v>
      </c>
      <c r="K103" s="94">
        <v>89.329130000000006</v>
      </c>
      <c r="L103" s="46">
        <v>80.342370000000003</v>
      </c>
      <c r="M103" s="94">
        <v>86.840800000000002</v>
      </c>
      <c r="N103" s="46">
        <v>79.955359999999999</v>
      </c>
      <c r="O103" s="94">
        <f t="shared" si="59"/>
        <v>76.911119999999997</v>
      </c>
      <c r="P103" s="46">
        <f t="shared" si="60"/>
        <v>73.698830000000001</v>
      </c>
      <c r="Q103" s="94">
        <f t="shared" si="61"/>
        <v>77.161119999999997</v>
      </c>
      <c r="R103" s="46">
        <f t="shared" si="62"/>
        <v>74.198830000000001</v>
      </c>
      <c r="S103" s="94">
        <f t="shared" si="63"/>
        <v>80.411119999999997</v>
      </c>
      <c r="T103" s="46">
        <f t="shared" si="64"/>
        <v>75.198830000000001</v>
      </c>
      <c r="U103" s="94">
        <f t="shared" si="65"/>
        <v>92.801220000000001</v>
      </c>
      <c r="V103" s="95">
        <f t="shared" si="66"/>
        <v>77.704039999999992</v>
      </c>
      <c r="W103" s="96">
        <v>7.4213845284773559</v>
      </c>
      <c r="X103" s="96">
        <v>7.5904794014608079</v>
      </c>
      <c r="Y103" s="96">
        <v>7.23200746121503</v>
      </c>
      <c r="Z103" s="96">
        <v>7.5502877961532775</v>
      </c>
      <c r="AA103" s="96">
        <v>7.3506239644422289</v>
      </c>
      <c r="AB103" s="96">
        <v>7.8336062135260027</v>
      </c>
      <c r="AC103" s="96">
        <v>7.6953069558072711</v>
      </c>
      <c r="AD103" s="96">
        <v>7.9078690952743989</v>
      </c>
      <c r="AE103" s="96">
        <v>6.6911357895087988</v>
      </c>
      <c r="AF103" s="96">
        <f t="shared" si="67"/>
        <v>7.9668364650604513</v>
      </c>
      <c r="AG103" s="96">
        <f t="shared" si="68"/>
        <v>7.7323562526947898</v>
      </c>
      <c r="AH103" s="96">
        <f t="shared" si="69"/>
        <v>7.6730810526555722</v>
      </c>
      <c r="AI103" s="96">
        <f t="shared" si="70"/>
        <v>8.3171829653449389</v>
      </c>
      <c r="AJ103" s="96">
        <f t="shared" si="71"/>
        <v>7.7140254723864414</v>
      </c>
      <c r="AK103" s="126"/>
      <c r="AL103" s="99"/>
      <c r="AM103" s="13"/>
      <c r="AN103" s="13"/>
      <c r="AO103" s="13"/>
      <c r="AP103" s="13"/>
      <c r="AQ103" s="13"/>
      <c r="AR103" s="8">
        <f t="shared" si="72"/>
        <v>7.8530287384970734</v>
      </c>
      <c r="AS103" s="8">
        <f t="shared" si="73"/>
        <v>8.0690691282390485</v>
      </c>
      <c r="AT103" s="8">
        <f t="shared" si="74"/>
        <v>8.1506768984347708</v>
      </c>
      <c r="AU103" s="8">
        <f t="shared" si="75"/>
        <v>8.3749051817890177</v>
      </c>
      <c r="AV103" s="8">
        <f t="shared" si="58"/>
        <v>8.1119199867399772</v>
      </c>
      <c r="AW103" s="8"/>
      <c r="AX103" s="8">
        <f t="shared" si="76"/>
        <v>7.6868955150114751</v>
      </c>
      <c r="AY103" s="8">
        <f t="shared" si="77"/>
        <v>7.8399306502356874</v>
      </c>
      <c r="AZ103" s="8">
        <f t="shared" si="78"/>
        <v>7.8379200190234801</v>
      </c>
      <c r="BA103" s="8">
        <v>7.6829779767238744</v>
      </c>
      <c r="BB103" s="8">
        <f t="shared" si="79"/>
        <v>7.5539487493003685</v>
      </c>
      <c r="BC103" s="8">
        <v>7.5550567023488036</v>
      </c>
      <c r="BD103" s="8">
        <f t="shared" si="80"/>
        <v>7.6448176756938997</v>
      </c>
      <c r="BE103" s="5"/>
      <c r="BF103" s="60">
        <f t="shared" si="81"/>
        <v>89.179781199999994</v>
      </c>
      <c r="BG103" s="62">
        <f t="shared" si="82"/>
        <v>76.38733529999999</v>
      </c>
      <c r="BH103" s="62">
        <f t="shared" si="83"/>
        <v>84.098189599999984</v>
      </c>
      <c r="BI103" s="62">
        <f t="shared" si="84"/>
        <v>83.880060799999995</v>
      </c>
      <c r="BJ103" s="62">
        <f t="shared" si="85"/>
        <v>75.88733529999999</v>
      </c>
      <c r="BK103" s="62">
        <f t="shared" si="86"/>
        <v>85.464823199999998</v>
      </c>
      <c r="BL103" s="62">
        <f t="shared" si="87"/>
        <v>86.309432599999994</v>
      </c>
      <c r="BM103" s="62">
        <f t="shared" si="88"/>
        <v>75.529835300000002</v>
      </c>
      <c r="BN103" s="63">
        <f t="shared" si="89"/>
        <v>78.169835299999988</v>
      </c>
      <c r="BO103" s="50"/>
      <c r="BP103" s="104"/>
      <c r="BX103" s="53">
        <f t="shared" si="53"/>
        <v>2022</v>
      </c>
      <c r="BY103" s="97">
        <f t="shared" si="90"/>
        <v>44866</v>
      </c>
      <c r="BZ103" s="56">
        <f t="shared" si="54"/>
        <v>7.4743024397726412</v>
      </c>
      <c r="CA103" s="56">
        <f t="shared" si="55"/>
        <v>7.5539487493003685</v>
      </c>
      <c r="CB103" s="56">
        <v>7.6796616501932622</v>
      </c>
      <c r="CC103" s="56">
        <v>7.551808676598684</v>
      </c>
      <c r="CD103" s="56">
        <v>7.6796616501932622</v>
      </c>
      <c r="CE103" s="56">
        <f t="shared" si="56"/>
        <v>7.5894338058725657</v>
      </c>
      <c r="CF103" s="1"/>
      <c r="CG103" s="98">
        <v>-0.75</v>
      </c>
      <c r="CH103" s="99">
        <v>-1</v>
      </c>
      <c r="CI103" s="99">
        <v>-0.5</v>
      </c>
      <c r="CJ103" s="99">
        <v>-0.5</v>
      </c>
      <c r="CK103" s="99">
        <v>2.75</v>
      </c>
      <c r="CL103" s="99">
        <v>0.5</v>
      </c>
      <c r="CM103" s="99">
        <v>-2.4536700000000025</v>
      </c>
      <c r="CN103" s="100">
        <v>-3.4226899999999958</v>
      </c>
      <c r="CO103" s="13"/>
      <c r="CP103" s="101">
        <v>1.0551699061219093</v>
      </c>
      <c r="CQ103" s="102">
        <v>1.0241141081581384</v>
      </c>
      <c r="CR103" s="102">
        <v>1.0162633875446252</v>
      </c>
      <c r="CS103" s="102">
        <v>0.97355546740711352</v>
      </c>
      <c r="CT103" s="102">
        <v>1.0517603244488631</v>
      </c>
      <c r="CU103" s="103">
        <v>1.0024324587292837</v>
      </c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</row>
    <row r="104" spans="1:143" ht="12.75" x14ac:dyDescent="0.2">
      <c r="A104" s="3">
        <f t="shared" si="52"/>
        <v>2022</v>
      </c>
      <c r="B104" s="43">
        <v>44896</v>
      </c>
      <c r="C104" s="43">
        <v>44926</v>
      </c>
      <c r="D104" s="44">
        <f t="shared" si="57"/>
        <v>44896</v>
      </c>
      <c r="E104" s="94">
        <v>96.660830000000004</v>
      </c>
      <c r="F104" s="46">
        <v>82.279619999999994</v>
      </c>
      <c r="G104" s="94">
        <v>80.243620000000007</v>
      </c>
      <c r="H104" s="46">
        <v>77.779660000000007</v>
      </c>
      <c r="I104" s="94">
        <v>91.688479999999998</v>
      </c>
      <c r="J104" s="46">
        <v>77.455960000000005</v>
      </c>
      <c r="K104" s="94">
        <v>88.131010000000003</v>
      </c>
      <c r="L104" s="46">
        <v>82.238600000000005</v>
      </c>
      <c r="M104" s="94">
        <v>88.098749999999995</v>
      </c>
      <c r="N104" s="46">
        <v>82.238600000000005</v>
      </c>
      <c r="O104" s="94">
        <f t="shared" si="59"/>
        <v>79.743620000000007</v>
      </c>
      <c r="P104" s="46">
        <f t="shared" si="60"/>
        <v>77.279660000000007</v>
      </c>
      <c r="Q104" s="94">
        <f t="shared" si="61"/>
        <v>79.743620000000007</v>
      </c>
      <c r="R104" s="46">
        <f t="shared" si="62"/>
        <v>77.279660000000007</v>
      </c>
      <c r="S104" s="94">
        <f t="shared" si="63"/>
        <v>82.743620000000007</v>
      </c>
      <c r="T104" s="46">
        <f t="shared" si="64"/>
        <v>78.529660000000007</v>
      </c>
      <c r="U104" s="94">
        <f t="shared" si="65"/>
        <v>92.172950000000014</v>
      </c>
      <c r="V104" s="95">
        <f t="shared" si="66"/>
        <v>79.575469999999996</v>
      </c>
      <c r="W104" s="96">
        <v>7.820024428964607</v>
      </c>
      <c r="X104" s="96">
        <v>7.942072637293542</v>
      </c>
      <c r="Y104" s="96">
        <v>7.6461208374700362</v>
      </c>
      <c r="Z104" s="96">
        <v>7.7710377845678646</v>
      </c>
      <c r="AA104" s="96">
        <v>7.5744937845888307</v>
      </c>
      <c r="AB104" s="96">
        <v>7.8523692685002082</v>
      </c>
      <c r="AC104" s="96">
        <v>7.8053021280699433</v>
      </c>
      <c r="AD104" s="96">
        <v>8.0209005603262149</v>
      </c>
      <c r="AE104" s="96">
        <v>6.6979120382886883</v>
      </c>
      <c r="AF104" s="96">
        <f t="shared" si="67"/>
        <v>8.1958224042050922</v>
      </c>
      <c r="AG104" s="96">
        <f t="shared" si="68"/>
        <v>7.957224227722608</v>
      </c>
      <c r="AH104" s="96">
        <f t="shared" si="69"/>
        <v>7.895328466459369</v>
      </c>
      <c r="AI104" s="96">
        <f t="shared" si="70"/>
        <v>8.4446886319383179</v>
      </c>
      <c r="AJ104" s="96">
        <f t="shared" si="71"/>
        <v>7.8240207767535024</v>
      </c>
      <c r="AK104" s="126"/>
      <c r="AL104" s="99"/>
      <c r="AM104" s="13"/>
      <c r="AN104" s="13"/>
      <c r="AO104" s="13"/>
      <c r="AP104" s="13"/>
      <c r="AQ104" s="13"/>
      <c r="AR104" s="8">
        <f t="shared" si="72"/>
        <v>7.9648238114340311</v>
      </c>
      <c r="AS104" s="8">
        <f t="shared" si="73"/>
        <v>8.1839501781951576</v>
      </c>
      <c r="AT104" s="8">
        <f t="shared" si="74"/>
        <v>8.2667089854072859</v>
      </c>
      <c r="AU104" s="8">
        <f t="shared" si="75"/>
        <v>8.4941402037789242</v>
      </c>
      <c r="AV104" s="8">
        <f t="shared" si="58"/>
        <v>8.2274057947038504</v>
      </c>
      <c r="AW104" s="8"/>
      <c r="AX104" s="8">
        <f t="shared" si="76"/>
        <v>7.9115088528366559</v>
      </c>
      <c r="AY104" s="8">
        <f t="shared" si="77"/>
        <v>7.9515442192490537</v>
      </c>
      <c r="AZ104" s="8">
        <f t="shared" si="78"/>
        <v>7.8566895449794547</v>
      </c>
      <c r="BA104" s="8">
        <v>7.9082330778740397</v>
      </c>
      <c r="BB104" s="8">
        <f t="shared" si="79"/>
        <v>7.7833470689505395</v>
      </c>
      <c r="BC104" s="8">
        <v>7.7766083154944381</v>
      </c>
      <c r="BD104" s="8">
        <f t="shared" si="80"/>
        <v>7.8665655294503916</v>
      </c>
      <c r="BE104" s="5"/>
      <c r="BF104" s="60">
        <f t="shared" si="81"/>
        <v>90.476909699999993</v>
      </c>
      <c r="BG104" s="62">
        <f t="shared" si="82"/>
        <v>79.184117200000003</v>
      </c>
      <c r="BH104" s="62">
        <f t="shared" si="83"/>
        <v>85.568496399999987</v>
      </c>
      <c r="BI104" s="62">
        <f t="shared" si="84"/>
        <v>85.578885499999984</v>
      </c>
      <c r="BJ104" s="62">
        <f t="shared" si="85"/>
        <v>78.684117200000003</v>
      </c>
      <c r="BK104" s="62">
        <f t="shared" si="86"/>
        <v>85.597273699999988</v>
      </c>
      <c r="BL104" s="62">
        <f t="shared" si="87"/>
        <v>86.756033599999995</v>
      </c>
      <c r="BM104" s="62">
        <f t="shared" si="88"/>
        <v>78.684117200000003</v>
      </c>
      <c r="BN104" s="63">
        <f t="shared" si="89"/>
        <v>80.931617200000005</v>
      </c>
      <c r="BO104" s="50"/>
      <c r="BP104" s="104"/>
      <c r="BX104" s="53">
        <f t="shared" si="53"/>
        <v>2022</v>
      </c>
      <c r="BY104" s="97">
        <f t="shared" si="90"/>
        <v>44896</v>
      </c>
      <c r="BZ104" s="56">
        <f t="shared" si="54"/>
        <v>7.9003888439860441</v>
      </c>
      <c r="CA104" s="56">
        <f t="shared" si="55"/>
        <v>7.7833470689505395</v>
      </c>
      <c r="CB104" s="56">
        <v>7.9049167513434266</v>
      </c>
      <c r="CC104" s="56">
        <v>7.7733606940289439</v>
      </c>
      <c r="CD104" s="56">
        <v>7.9049167513434266</v>
      </c>
      <c r="CE104" s="56">
        <f t="shared" si="56"/>
        <v>7.8191852633300805</v>
      </c>
      <c r="CF104" s="1"/>
      <c r="CG104" s="98">
        <v>-0.5</v>
      </c>
      <c r="CH104" s="99">
        <v>-0.5</v>
      </c>
      <c r="CI104" s="99">
        <v>-0.5</v>
      </c>
      <c r="CJ104" s="99">
        <v>-0.5</v>
      </c>
      <c r="CK104" s="99">
        <v>2.5</v>
      </c>
      <c r="CL104" s="99">
        <v>0.75</v>
      </c>
      <c r="CM104" s="99">
        <v>-4.487879999999997</v>
      </c>
      <c r="CN104" s="100">
        <v>-2.7041499999999985</v>
      </c>
      <c r="CO104" s="13"/>
      <c r="CP104" s="101">
        <v>1.0546625343246674</v>
      </c>
      <c r="CQ104" s="102">
        <v>1.0239590191575805</v>
      </c>
      <c r="CR104" s="102">
        <v>1.0159940905368299</v>
      </c>
      <c r="CS104" s="102">
        <v>0.97470813996435057</v>
      </c>
      <c r="CT104" s="102">
        <v>1.0528354725787632</v>
      </c>
      <c r="CU104" s="103">
        <v>1.0023981965561899</v>
      </c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</row>
    <row r="105" spans="1:143" ht="12.75" x14ac:dyDescent="0.2">
      <c r="A105" s="3">
        <f t="shared" si="52"/>
        <v>2023</v>
      </c>
      <c r="B105" s="43">
        <v>44927</v>
      </c>
      <c r="C105" s="43">
        <v>44957</v>
      </c>
      <c r="D105" s="44">
        <f t="shared" si="57"/>
        <v>44927</v>
      </c>
      <c r="E105" s="94">
        <v>99.479839999999996</v>
      </c>
      <c r="F105" s="46">
        <v>87.499989999999997</v>
      </c>
      <c r="G105" s="94">
        <v>85.20129</v>
      </c>
      <c r="H105" s="46">
        <v>82.281580000000005</v>
      </c>
      <c r="I105" s="94">
        <v>93.727969999999999</v>
      </c>
      <c r="J105" s="46">
        <v>82.302819999999997</v>
      </c>
      <c r="K105" s="94">
        <v>92.864189999999994</v>
      </c>
      <c r="L105" s="46">
        <v>86.614609999999999</v>
      </c>
      <c r="M105" s="94">
        <v>92.86018</v>
      </c>
      <c r="N105" s="46">
        <v>86.614609999999999</v>
      </c>
      <c r="O105" s="94">
        <f t="shared" si="59"/>
        <v>84.70129</v>
      </c>
      <c r="P105" s="46">
        <f t="shared" si="60"/>
        <v>81.781580000000005</v>
      </c>
      <c r="Q105" s="94">
        <f t="shared" si="61"/>
        <v>84.70129</v>
      </c>
      <c r="R105" s="46">
        <f t="shared" si="62"/>
        <v>81.781580000000005</v>
      </c>
      <c r="S105" s="94">
        <f t="shared" si="63"/>
        <v>86.95129</v>
      </c>
      <c r="T105" s="46">
        <f t="shared" si="64"/>
        <v>80.781580000000005</v>
      </c>
      <c r="U105" s="94">
        <f t="shared" si="65"/>
        <v>93.501869999999997</v>
      </c>
      <c r="V105" s="95">
        <f t="shared" si="66"/>
        <v>83.633160000000004</v>
      </c>
      <c r="W105" s="96">
        <v>7.9050721153136836</v>
      </c>
      <c r="X105" s="96">
        <v>8.0629131072908109</v>
      </c>
      <c r="Y105" s="96">
        <v>7.7055093396379251</v>
      </c>
      <c r="Z105" s="96">
        <v>7.6475101808801096</v>
      </c>
      <c r="AA105" s="96">
        <v>7.422617921175406</v>
      </c>
      <c r="AB105" s="96">
        <v>7.8061806565476139</v>
      </c>
      <c r="AC105" s="96">
        <v>7.7583125186101087</v>
      </c>
      <c r="AD105" s="96">
        <v>8.1376898099279931</v>
      </c>
      <c r="AE105" s="96">
        <v>6.9736566847201953</v>
      </c>
      <c r="AF105" s="96">
        <f t="shared" si="67"/>
        <v>8.0963820940182529</v>
      </c>
      <c r="AG105" s="96">
        <f t="shared" si="68"/>
        <v>7.8445027631489825</v>
      </c>
      <c r="AH105" s="96">
        <f t="shared" si="69"/>
        <v>7.778273622320004</v>
      </c>
      <c r="AI105" s="96">
        <f t="shared" si="70"/>
        <v>8.589168042706163</v>
      </c>
      <c r="AJ105" s="96">
        <f t="shared" si="71"/>
        <v>7.7778683316432904</v>
      </c>
      <c r="AK105" s="126"/>
      <c r="AL105" s="99"/>
      <c r="AM105" s="13"/>
      <c r="AN105" s="13"/>
      <c r="AO105" s="13"/>
      <c r="AP105" s="13"/>
      <c r="AQ105" s="13"/>
      <c r="AR105" s="8">
        <f t="shared" si="72"/>
        <v>7.9170652897754934</v>
      </c>
      <c r="AS105" s="8">
        <f t="shared" si="73"/>
        <v>8.3026505030267241</v>
      </c>
      <c r="AT105" s="8">
        <f t="shared" si="74"/>
        <v>8.2171404239923564</v>
      </c>
      <c r="AU105" s="8">
        <f t="shared" si="75"/>
        <v>8.617339250505152</v>
      </c>
      <c r="AV105" s="8">
        <f t="shared" si="58"/>
        <v>8.2635488668249319</v>
      </c>
      <c r="AW105" s="8"/>
      <c r="AX105" s="8">
        <f t="shared" si="76"/>
        <v>7.7858193903949022</v>
      </c>
      <c r="AY105" s="8">
        <f t="shared" si="77"/>
        <v>7.9038632355252236</v>
      </c>
      <c r="AZ105" s="8">
        <f t="shared" si="78"/>
        <v>7.8104850035491564</v>
      </c>
      <c r="BA105" s="8">
        <v>7.7810452203947049</v>
      </c>
      <c r="BB105" s="8">
        <f t="shared" si="79"/>
        <v>7.6277206078239637</v>
      </c>
      <c r="BC105" s="8">
        <v>7.6515115924759503</v>
      </c>
      <c r="BD105" s="8">
        <f t="shared" si="80"/>
        <v>7.7424795388047309</v>
      </c>
      <c r="BE105" s="5"/>
      <c r="BF105" s="60">
        <f t="shared" si="81"/>
        <v>94.328504499999994</v>
      </c>
      <c r="BG105" s="62">
        <f t="shared" si="82"/>
        <v>83.9458147</v>
      </c>
      <c r="BH105" s="62">
        <f t="shared" si="83"/>
        <v>88.815155500000003</v>
      </c>
      <c r="BI105" s="62">
        <f t="shared" si="84"/>
        <v>90.174584899999999</v>
      </c>
      <c r="BJ105" s="62">
        <f t="shared" si="85"/>
        <v>83.4458147</v>
      </c>
      <c r="BK105" s="62">
        <f t="shared" si="86"/>
        <v>90.176870600000001</v>
      </c>
      <c r="BL105" s="62">
        <f t="shared" si="87"/>
        <v>89.258324700000003</v>
      </c>
      <c r="BM105" s="62">
        <f t="shared" si="88"/>
        <v>83.4458147</v>
      </c>
      <c r="BN105" s="63">
        <f t="shared" si="89"/>
        <v>84.298314699999992</v>
      </c>
      <c r="BO105" s="50"/>
      <c r="BP105" s="104"/>
      <c r="BX105" s="53">
        <f t="shared" si="53"/>
        <v>2023</v>
      </c>
      <c r="BY105" s="97">
        <f t="shared" si="90"/>
        <v>44927</v>
      </c>
      <c r="BZ105" s="56">
        <f t="shared" si="54"/>
        <v>7.9614944126329101</v>
      </c>
      <c r="CA105" s="56">
        <f t="shared" si="55"/>
        <v>7.6277206078239637</v>
      </c>
      <c r="CB105" s="56">
        <v>7.7777288938640927</v>
      </c>
      <c r="CC105" s="56">
        <v>7.6482637427355131</v>
      </c>
      <c r="CD105" s="56">
        <v>7.7777288938640927</v>
      </c>
      <c r="CE105" s="56">
        <f t="shared" si="56"/>
        <v>7.663319229449308</v>
      </c>
      <c r="CF105" s="1"/>
      <c r="CG105" s="98">
        <v>-0.5</v>
      </c>
      <c r="CH105" s="99">
        <v>-0.5</v>
      </c>
      <c r="CI105" s="99">
        <v>-0.5</v>
      </c>
      <c r="CJ105" s="99">
        <v>-0.5</v>
      </c>
      <c r="CK105" s="99">
        <v>1.75</v>
      </c>
      <c r="CL105" s="99">
        <v>-1.5</v>
      </c>
      <c r="CM105" s="99">
        <v>-5.9779700000000062</v>
      </c>
      <c r="CN105" s="100">
        <v>-3.8668300000000002</v>
      </c>
      <c r="CO105" s="13"/>
      <c r="CP105" s="101">
        <v>1.0586951703915854</v>
      </c>
      <c r="CQ105" s="102">
        <v>1.0257590480574166</v>
      </c>
      <c r="CR105" s="102">
        <v>1.0170988254146849</v>
      </c>
      <c r="CS105" s="102">
        <v>0.97059274791592076</v>
      </c>
      <c r="CT105" s="102">
        <v>1.0554799019529308</v>
      </c>
      <c r="CU105" s="103">
        <v>1.0025206271320306</v>
      </c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</row>
    <row r="106" spans="1:143" ht="12.75" x14ac:dyDescent="0.2">
      <c r="A106" s="3">
        <f t="shared" si="52"/>
        <v>2023</v>
      </c>
      <c r="B106" s="43">
        <v>44958</v>
      </c>
      <c r="C106" s="43">
        <v>44985</v>
      </c>
      <c r="D106" s="44">
        <f t="shared" si="57"/>
        <v>44958</v>
      </c>
      <c r="E106" s="94">
        <v>95.209440000000001</v>
      </c>
      <c r="F106" s="46">
        <v>86.465519999999998</v>
      </c>
      <c r="G106" s="94">
        <v>82.263099999999994</v>
      </c>
      <c r="H106" s="46">
        <v>80.339600000000004</v>
      </c>
      <c r="I106" s="94">
        <v>89.432079999999999</v>
      </c>
      <c r="J106" s="46">
        <v>81.057370000000006</v>
      </c>
      <c r="K106" s="94">
        <v>90.584329999999994</v>
      </c>
      <c r="L106" s="46">
        <v>84.738399999999999</v>
      </c>
      <c r="M106" s="94">
        <v>89.720339999999993</v>
      </c>
      <c r="N106" s="46">
        <v>84.693939999999998</v>
      </c>
      <c r="O106" s="94">
        <f t="shared" si="59"/>
        <v>81.263099999999994</v>
      </c>
      <c r="P106" s="46">
        <f t="shared" si="60"/>
        <v>79.089600000000004</v>
      </c>
      <c r="Q106" s="94">
        <f t="shared" si="61"/>
        <v>82.263099999999994</v>
      </c>
      <c r="R106" s="46">
        <f t="shared" si="62"/>
        <v>79.839600000000004</v>
      </c>
      <c r="S106" s="94">
        <f t="shared" si="63"/>
        <v>84.763099999999994</v>
      </c>
      <c r="T106" s="46">
        <f t="shared" si="64"/>
        <v>82.589600000000004</v>
      </c>
      <c r="U106" s="94">
        <f t="shared" si="65"/>
        <v>92.784829999999999</v>
      </c>
      <c r="V106" s="95">
        <f t="shared" si="66"/>
        <v>83.011380000000003</v>
      </c>
      <c r="W106" s="96">
        <v>7.9296748201621972</v>
      </c>
      <c r="X106" s="96">
        <v>7.862439595726908</v>
      </c>
      <c r="Y106" s="96">
        <v>7.6064764943000513</v>
      </c>
      <c r="Z106" s="96">
        <v>7.5402154724312744</v>
      </c>
      <c r="AA106" s="96">
        <v>7.3413976324102199</v>
      </c>
      <c r="AB106" s="96">
        <v>7.696717540631214</v>
      </c>
      <c r="AC106" s="96">
        <v>7.6468262014414252</v>
      </c>
      <c r="AD106" s="96">
        <v>8.0207519752991576</v>
      </c>
      <c r="AE106" s="96">
        <v>7.0135158144826244</v>
      </c>
      <c r="AF106" s="96">
        <f t="shared" si="67"/>
        <v>7.9879141364524546</v>
      </c>
      <c r="AG106" s="96">
        <f t="shared" si="68"/>
        <v>7.7366866100783094</v>
      </c>
      <c r="AH106" s="96">
        <f t="shared" si="69"/>
        <v>7.6707181988975544</v>
      </c>
      <c r="AI106" s="96">
        <f t="shared" si="70"/>
        <v>8.4704053279666063</v>
      </c>
      <c r="AJ106" s="96">
        <f t="shared" si="71"/>
        <v>7.6663823013888477</v>
      </c>
      <c r="AK106" s="126"/>
      <c r="AL106" s="99"/>
      <c r="AM106" s="13"/>
      <c r="AN106" s="13"/>
      <c r="AO106" s="13"/>
      <c r="AP106" s="13"/>
      <c r="AQ106" s="13"/>
      <c r="AR106" s="8">
        <f t="shared" si="72"/>
        <v>7.8037546716550716</v>
      </c>
      <c r="AS106" s="8">
        <f t="shared" si="73"/>
        <v>8.1837991618042061</v>
      </c>
      <c r="AT106" s="8">
        <f t="shared" si="74"/>
        <v>8.0995353529345966</v>
      </c>
      <c r="AU106" s="8">
        <f t="shared" si="75"/>
        <v>8.4939834638927305</v>
      </c>
      <c r="AV106" s="8">
        <f t="shared" si="58"/>
        <v>8.1452681625716519</v>
      </c>
      <c r="AW106" s="8"/>
      <c r="AX106" s="8">
        <f t="shared" si="76"/>
        <v>7.6766469153757377</v>
      </c>
      <c r="AY106" s="8">
        <f t="shared" si="77"/>
        <v>7.7907365818786651</v>
      </c>
      <c r="AZ106" s="8">
        <f t="shared" si="78"/>
        <v>7.7009841361136999</v>
      </c>
      <c r="BA106" s="8">
        <v>7.6715608179682064</v>
      </c>
      <c r="BB106" s="8">
        <f t="shared" si="79"/>
        <v>7.544494571585429</v>
      </c>
      <c r="BC106" s="8">
        <v>7.5438272565917828</v>
      </c>
      <c r="BD106" s="8">
        <f t="shared" si="80"/>
        <v>7.6346998216286028</v>
      </c>
      <c r="BE106" s="5"/>
      <c r="BF106" s="60">
        <f t="shared" si="81"/>
        <v>91.449554399999982</v>
      </c>
      <c r="BG106" s="62">
        <f t="shared" si="82"/>
        <v>81.435994999999991</v>
      </c>
      <c r="BH106" s="62">
        <f t="shared" si="83"/>
        <v>85.830954700000007</v>
      </c>
      <c r="BI106" s="62">
        <f t="shared" si="84"/>
        <v>87.558987999999999</v>
      </c>
      <c r="BJ106" s="62">
        <f t="shared" si="85"/>
        <v>81.220994999999988</v>
      </c>
      <c r="BK106" s="62">
        <f t="shared" si="86"/>
        <v>88.070580100000001</v>
      </c>
      <c r="BL106" s="62">
        <f t="shared" si="87"/>
        <v>88.582246499999997</v>
      </c>
      <c r="BM106" s="62">
        <f t="shared" si="88"/>
        <v>80.32849499999999</v>
      </c>
      <c r="BN106" s="63">
        <f t="shared" si="89"/>
        <v>83.828495000000004</v>
      </c>
      <c r="BO106" s="50"/>
      <c r="BP106" s="104"/>
      <c r="BX106" s="53">
        <f t="shared" si="53"/>
        <v>2023</v>
      </c>
      <c r="BY106" s="97">
        <f t="shared" si="90"/>
        <v>44958</v>
      </c>
      <c r="BZ106" s="56">
        <f t="shared" si="54"/>
        <v>7.8595982861406029</v>
      </c>
      <c r="CA106" s="56">
        <f t="shared" si="55"/>
        <v>7.544494571585429</v>
      </c>
      <c r="CB106" s="56">
        <v>7.6682444914375933</v>
      </c>
      <c r="CC106" s="56">
        <v>7.5405792103503098</v>
      </c>
      <c r="CD106" s="56">
        <v>7.6682444914375933</v>
      </c>
      <c r="CE106" s="56">
        <f t="shared" si="56"/>
        <v>7.5799650743126223</v>
      </c>
      <c r="CF106" s="1"/>
      <c r="CG106" s="98">
        <v>-1</v>
      </c>
      <c r="CH106" s="99">
        <v>-1.25</v>
      </c>
      <c r="CI106" s="99">
        <v>0</v>
      </c>
      <c r="CJ106" s="99">
        <v>-0.5</v>
      </c>
      <c r="CK106" s="99">
        <v>2.5</v>
      </c>
      <c r="CL106" s="99">
        <v>2.25</v>
      </c>
      <c r="CM106" s="99">
        <v>-2.4246100000000013</v>
      </c>
      <c r="CN106" s="100">
        <v>-3.4541400000000024</v>
      </c>
      <c r="CO106" s="13"/>
      <c r="CP106" s="101">
        <v>1.059374783871637</v>
      </c>
      <c r="CQ106" s="102">
        <v>1.0260564354381354</v>
      </c>
      <c r="CR106" s="102">
        <v>1.0173075593056229</v>
      </c>
      <c r="CS106" s="102">
        <v>0.97363233971920604</v>
      </c>
      <c r="CT106" s="102">
        <v>1.0560612463834076</v>
      </c>
      <c r="CU106" s="103">
        <v>1.0025574139430207</v>
      </c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</row>
    <row r="107" spans="1:143" ht="12.75" x14ac:dyDescent="0.2">
      <c r="A107" s="3">
        <f t="shared" si="52"/>
        <v>2023</v>
      </c>
      <c r="B107" s="43">
        <v>44986</v>
      </c>
      <c r="C107" s="43">
        <v>45016</v>
      </c>
      <c r="D107" s="44">
        <f t="shared" si="57"/>
        <v>44986</v>
      </c>
      <c r="E107" s="94">
        <v>82.731849999999994</v>
      </c>
      <c r="F107" s="46">
        <v>75.771569999999997</v>
      </c>
      <c r="G107" s="94">
        <v>80.171199999999999</v>
      </c>
      <c r="H107" s="46">
        <v>77.324489999999997</v>
      </c>
      <c r="I107" s="94">
        <v>77.485479999999995</v>
      </c>
      <c r="J107" s="46">
        <v>70.831450000000004</v>
      </c>
      <c r="K107" s="94">
        <v>84.150989999999993</v>
      </c>
      <c r="L107" s="46">
        <v>80.051540000000003</v>
      </c>
      <c r="M107" s="94">
        <v>83.887150000000005</v>
      </c>
      <c r="N107" s="46">
        <v>80.040059999999997</v>
      </c>
      <c r="O107" s="94">
        <f t="shared" si="59"/>
        <v>79.171199999999999</v>
      </c>
      <c r="P107" s="46">
        <f t="shared" si="60"/>
        <v>75.824489999999997</v>
      </c>
      <c r="Q107" s="94">
        <f t="shared" si="61"/>
        <v>80.171199999999999</v>
      </c>
      <c r="R107" s="46">
        <f t="shared" si="62"/>
        <v>76.824489999999997</v>
      </c>
      <c r="S107" s="94">
        <f t="shared" si="63"/>
        <v>82.421199999999999</v>
      </c>
      <c r="T107" s="46">
        <f t="shared" si="64"/>
        <v>79.324489999999997</v>
      </c>
      <c r="U107" s="94">
        <f t="shared" si="65"/>
        <v>80.40415999999999</v>
      </c>
      <c r="V107" s="95">
        <f t="shared" si="66"/>
        <v>74.209620000000001</v>
      </c>
      <c r="W107" s="96">
        <v>7.4035900085749224</v>
      </c>
      <c r="X107" s="96">
        <v>7.3983980194607497</v>
      </c>
      <c r="Y107" s="96">
        <v>7.2466847130476388</v>
      </c>
      <c r="Z107" s="96">
        <v>7.2947143807740051</v>
      </c>
      <c r="AA107" s="96">
        <v>7.0893782030941832</v>
      </c>
      <c r="AB107" s="96">
        <v>7.4458198500065365</v>
      </c>
      <c r="AC107" s="96">
        <v>7.3915055923695689</v>
      </c>
      <c r="AD107" s="96">
        <v>7.2950656250634411</v>
      </c>
      <c r="AE107" s="96">
        <v>7.1001664525215737</v>
      </c>
      <c r="AF107" s="96">
        <f t="shared" si="67"/>
        <v>7.7394138741491618</v>
      </c>
      <c r="AG107" s="96">
        <f t="shared" si="68"/>
        <v>7.4896207843494551</v>
      </c>
      <c r="AH107" s="96">
        <f t="shared" si="69"/>
        <v>7.4246954405497396</v>
      </c>
      <c r="AI107" s="96">
        <f t="shared" si="70"/>
        <v>7.7392491401128769</v>
      </c>
      <c r="AJ107" s="96">
        <f t="shared" si="71"/>
        <v>7.4110615644809616</v>
      </c>
      <c r="AK107" s="126"/>
      <c r="AL107" s="99"/>
      <c r="AM107" s="13"/>
      <c r="AN107" s="13"/>
      <c r="AO107" s="13"/>
      <c r="AP107" s="13"/>
      <c r="AQ107" s="13"/>
      <c r="AR107" s="8">
        <f t="shared" si="72"/>
        <v>7.5442561361617733</v>
      </c>
      <c r="AS107" s="8">
        <f t="shared" si="73"/>
        <v>7.4462380781211914</v>
      </c>
      <c r="AT107" s="8">
        <f t="shared" si="74"/>
        <v>7.8302018675798495</v>
      </c>
      <c r="AU107" s="8">
        <f t="shared" si="75"/>
        <v>7.7284689419986359</v>
      </c>
      <c r="AV107" s="8">
        <f t="shared" si="58"/>
        <v>7.6372912559653621</v>
      </c>
      <c r="AW107" s="8"/>
      <c r="AX107" s="8">
        <f t="shared" si="76"/>
        <v>7.4268493048168551</v>
      </c>
      <c r="AY107" s="8">
        <f t="shared" si="77"/>
        <v>7.5316593529878926</v>
      </c>
      <c r="AZ107" s="8">
        <f t="shared" si="78"/>
        <v>7.4499999161693546</v>
      </c>
      <c r="BA107" s="8">
        <v>7.4210495362378319</v>
      </c>
      <c r="BB107" s="8">
        <f t="shared" si="79"/>
        <v>7.2862514838550911</v>
      </c>
      <c r="BC107" s="8">
        <v>7.2974347074545918</v>
      </c>
      <c r="BD107" s="8">
        <f t="shared" si="80"/>
        <v>7.3880889811893571</v>
      </c>
      <c r="BE107" s="5"/>
      <c r="BF107" s="60">
        <f t="shared" si="81"/>
        <v>79.738929599999992</v>
      </c>
      <c r="BG107" s="62">
        <f t="shared" si="82"/>
        <v>78.947114699999986</v>
      </c>
      <c r="BH107" s="62">
        <f t="shared" si="83"/>
        <v>74.624247099999991</v>
      </c>
      <c r="BI107" s="62">
        <f t="shared" si="84"/>
        <v>82.232901299999995</v>
      </c>
      <c r="BJ107" s="62">
        <f t="shared" si="85"/>
        <v>78.732114699999983</v>
      </c>
      <c r="BK107" s="62">
        <f t="shared" si="86"/>
        <v>82.388226500000002</v>
      </c>
      <c r="BL107" s="62">
        <f t="shared" si="87"/>
        <v>77.740507799999989</v>
      </c>
      <c r="BM107" s="62">
        <f t="shared" si="88"/>
        <v>77.732114699999997</v>
      </c>
      <c r="BN107" s="63">
        <f t="shared" si="89"/>
        <v>81.089614699999998</v>
      </c>
      <c r="BO107" s="50"/>
      <c r="BP107" s="104"/>
      <c r="BX107" s="53">
        <f t="shared" si="53"/>
        <v>2023</v>
      </c>
      <c r="BY107" s="97">
        <f t="shared" si="90"/>
        <v>44986</v>
      </c>
      <c r="BZ107" s="56">
        <f t="shared" si="54"/>
        <v>7.4894040467616412</v>
      </c>
      <c r="CA107" s="56">
        <f t="shared" si="55"/>
        <v>7.2862514838550911</v>
      </c>
      <c r="CB107" s="56">
        <v>7.4177332097072188</v>
      </c>
      <c r="CC107" s="56">
        <v>7.2941862115990634</v>
      </c>
      <c r="CD107" s="56">
        <v>7.4177332097072188</v>
      </c>
      <c r="CE107" s="56">
        <f t="shared" si="56"/>
        <v>7.3213244448831922</v>
      </c>
      <c r="CF107" s="1"/>
      <c r="CG107" s="98">
        <v>-1</v>
      </c>
      <c r="CH107" s="99">
        <v>-1.5</v>
      </c>
      <c r="CI107" s="99">
        <v>0</v>
      </c>
      <c r="CJ107" s="99">
        <v>-0.5</v>
      </c>
      <c r="CK107" s="99">
        <v>2.25</v>
      </c>
      <c r="CL107" s="99">
        <v>2</v>
      </c>
      <c r="CM107" s="99">
        <v>-2.327690000000004</v>
      </c>
      <c r="CN107" s="100">
        <v>-1.5619500000000031</v>
      </c>
      <c r="CO107" s="13"/>
      <c r="CP107" s="101">
        <v>1.0609618787196398</v>
      </c>
      <c r="CQ107" s="102">
        <v>1.0267188533233249</v>
      </c>
      <c r="CR107" s="102">
        <v>1.0178185262631136</v>
      </c>
      <c r="CS107" s="102">
        <v>0.9718513752613801</v>
      </c>
      <c r="CT107" s="102">
        <v>1.0608882137431865</v>
      </c>
      <c r="CU107" s="103">
        <v>1.0026457359555516</v>
      </c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</row>
    <row r="108" spans="1:143" ht="12.75" x14ac:dyDescent="0.2">
      <c r="A108" s="3">
        <f t="shared" si="52"/>
        <v>2023</v>
      </c>
      <c r="B108" s="43">
        <v>45017</v>
      </c>
      <c r="C108" s="43">
        <v>45046</v>
      </c>
      <c r="D108" s="44">
        <f t="shared" si="57"/>
        <v>45017</v>
      </c>
      <c r="E108" s="94">
        <v>81.88</v>
      </c>
      <c r="F108" s="46">
        <v>75.404970000000006</v>
      </c>
      <c r="G108" s="94">
        <v>82.731319999999997</v>
      </c>
      <c r="H108" s="46">
        <v>78.534729999999996</v>
      </c>
      <c r="I108" s="94">
        <v>76.671120000000002</v>
      </c>
      <c r="J108" s="46">
        <v>70.480980000000002</v>
      </c>
      <c r="K108" s="94">
        <v>88.433189999999996</v>
      </c>
      <c r="L108" s="46">
        <v>81.988190000000003</v>
      </c>
      <c r="M108" s="94">
        <v>86.406930000000003</v>
      </c>
      <c r="N108" s="46">
        <v>81.733090000000004</v>
      </c>
      <c r="O108" s="94">
        <f t="shared" si="59"/>
        <v>81.481319999999997</v>
      </c>
      <c r="P108" s="46">
        <f t="shared" si="60"/>
        <v>77.534729999999996</v>
      </c>
      <c r="Q108" s="94">
        <f t="shared" si="61"/>
        <v>79.731319999999997</v>
      </c>
      <c r="R108" s="46">
        <f t="shared" si="62"/>
        <v>77.784729999999996</v>
      </c>
      <c r="S108" s="94">
        <f t="shared" si="63"/>
        <v>84.981319999999997</v>
      </c>
      <c r="T108" s="46">
        <f t="shared" si="64"/>
        <v>76.534729999999996</v>
      </c>
      <c r="U108" s="94">
        <f t="shared" si="65"/>
        <v>82.12312</v>
      </c>
      <c r="V108" s="95">
        <f t="shared" si="66"/>
        <v>80.255970000000005</v>
      </c>
      <c r="W108" s="96">
        <v>7.2619293699079073</v>
      </c>
      <c r="X108" s="96">
        <v>7.3875671690367328</v>
      </c>
      <c r="Y108" s="96">
        <v>7.127340391653143</v>
      </c>
      <c r="Z108" s="96">
        <v>7.1691342993188423</v>
      </c>
      <c r="AA108" s="96">
        <v>6.7063067017523865</v>
      </c>
      <c r="AB108" s="96">
        <v>7.3073503539246474</v>
      </c>
      <c r="AC108" s="96">
        <v>7.2552503432059376</v>
      </c>
      <c r="AD108" s="96">
        <v>7.102209847178413</v>
      </c>
      <c r="AE108" s="96">
        <v>6.9206532340643712</v>
      </c>
      <c r="AF108" s="96">
        <f t="shared" si="67"/>
        <v>7.5984557863009101</v>
      </c>
      <c r="AG108" s="96">
        <f t="shared" si="68"/>
        <v>7.3563513218837535</v>
      </c>
      <c r="AH108" s="96">
        <f t="shared" si="69"/>
        <v>7.2965096691279756</v>
      </c>
      <c r="AI108" s="96">
        <f t="shared" si="70"/>
        <v>7.4904612041961327</v>
      </c>
      <c r="AJ108" s="96">
        <f t="shared" si="71"/>
        <v>7.2748062740501584</v>
      </c>
      <c r="AK108" s="126"/>
      <c r="AL108" s="99"/>
      <c r="AM108" s="13"/>
      <c r="AN108" s="13"/>
      <c r="AO108" s="13"/>
      <c r="AP108" s="13"/>
      <c r="AQ108" s="13"/>
      <c r="AR108" s="8">
        <f t="shared" si="72"/>
        <v>7.4057712808272562</v>
      </c>
      <c r="AS108" s="8">
        <f t="shared" si="73"/>
        <v>7.2502265140546927</v>
      </c>
      <c r="AT108" s="8">
        <f t="shared" si="74"/>
        <v>7.6864684600475499</v>
      </c>
      <c r="AU108" s="8">
        <f t="shared" si="75"/>
        <v>7.5250285733680062</v>
      </c>
      <c r="AV108" s="8">
        <f t="shared" si="58"/>
        <v>7.4668737070743756</v>
      </c>
      <c r="AW108" s="8"/>
      <c r="AX108" s="8">
        <f t="shared" si="76"/>
        <v>7.2990714441583666</v>
      </c>
      <c r="AY108" s="8">
        <f t="shared" si="77"/>
        <v>7.3933993335423001</v>
      </c>
      <c r="AZ108" s="8">
        <f t="shared" si="78"/>
        <v>7.3114826648799109</v>
      </c>
      <c r="BA108" s="8">
        <v>7.2929062296834148</v>
      </c>
      <c r="BB108" s="8">
        <f t="shared" si="79"/>
        <v>6.893719973104198</v>
      </c>
      <c r="BC108" s="8">
        <v>7.1713982441914572</v>
      </c>
      <c r="BD108" s="8">
        <f t="shared" si="80"/>
        <v>7.261941234875783</v>
      </c>
      <c r="BE108" s="5"/>
      <c r="BF108" s="60">
        <f t="shared" si="81"/>
        <v>79.095737099999994</v>
      </c>
      <c r="BG108" s="62">
        <f t="shared" si="82"/>
        <v>80.926786299999989</v>
      </c>
      <c r="BH108" s="62">
        <f t="shared" si="83"/>
        <v>74.009359799999999</v>
      </c>
      <c r="BI108" s="62">
        <f t="shared" si="84"/>
        <v>84.397178800000006</v>
      </c>
      <c r="BJ108" s="62">
        <f t="shared" si="85"/>
        <v>78.894286300000005</v>
      </c>
      <c r="BK108" s="62">
        <f t="shared" si="86"/>
        <v>85.661839999999998</v>
      </c>
      <c r="BL108" s="62">
        <f t="shared" si="87"/>
        <v>81.320245499999999</v>
      </c>
      <c r="BM108" s="62">
        <f t="shared" si="88"/>
        <v>79.784286299999991</v>
      </c>
      <c r="BN108" s="63">
        <f t="shared" si="89"/>
        <v>81.349286299999989</v>
      </c>
      <c r="BO108" s="50"/>
      <c r="BP108" s="104"/>
      <c r="BX108" s="53">
        <f t="shared" si="53"/>
        <v>2023</v>
      </c>
      <c r="BY108" s="97">
        <f t="shared" si="90"/>
        <v>45017</v>
      </c>
      <c r="BZ108" s="56">
        <f t="shared" si="54"/>
        <v>7.3666091898890249</v>
      </c>
      <c r="CA108" s="56">
        <f t="shared" si="55"/>
        <v>6.893719973104198</v>
      </c>
      <c r="CB108" s="56">
        <v>7.2895899031528026</v>
      </c>
      <c r="CC108" s="56">
        <v>7.1681495183461594</v>
      </c>
      <c r="CD108" s="56">
        <v>7.2895899031528026</v>
      </c>
      <c r="CE108" s="56">
        <f t="shared" si="56"/>
        <v>6.9281886676440738</v>
      </c>
      <c r="CF108" s="1"/>
      <c r="CG108" s="98">
        <v>-1.25</v>
      </c>
      <c r="CH108" s="99">
        <v>-1</v>
      </c>
      <c r="CI108" s="99">
        <v>-3</v>
      </c>
      <c r="CJ108" s="99">
        <v>-0.75</v>
      </c>
      <c r="CK108" s="99">
        <v>2.25</v>
      </c>
      <c r="CL108" s="99">
        <v>-2</v>
      </c>
      <c r="CM108" s="99">
        <v>0.24311999999999756</v>
      </c>
      <c r="CN108" s="100">
        <v>4.8509999999999991</v>
      </c>
      <c r="CO108" s="13"/>
      <c r="CP108" s="101">
        <v>1.05988470421357</v>
      </c>
      <c r="CQ108" s="102">
        <v>1.0261143137718454</v>
      </c>
      <c r="CR108" s="102">
        <v>1.0177671898015965</v>
      </c>
      <c r="CS108" s="102">
        <v>0.93544163378130185</v>
      </c>
      <c r="CT108" s="102">
        <v>1.0546662750569058</v>
      </c>
      <c r="CU108" s="103">
        <v>1.0026954177897573</v>
      </c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</row>
    <row r="109" spans="1:143" ht="12.75" x14ac:dyDescent="0.2">
      <c r="A109" s="3">
        <f t="shared" si="52"/>
        <v>2023</v>
      </c>
      <c r="B109" s="43">
        <v>45047</v>
      </c>
      <c r="C109" s="43">
        <v>45077</v>
      </c>
      <c r="D109" s="44">
        <f t="shared" si="57"/>
        <v>45047</v>
      </c>
      <c r="E109" s="94">
        <v>74.785640000000001</v>
      </c>
      <c r="F109" s="46">
        <v>68.313509999999994</v>
      </c>
      <c r="G109" s="94">
        <v>79.446299999999994</v>
      </c>
      <c r="H109" s="46">
        <v>77.040660000000003</v>
      </c>
      <c r="I109" s="94">
        <v>69.888909999999996</v>
      </c>
      <c r="J109" s="46">
        <v>63.701540000000001</v>
      </c>
      <c r="K109" s="94">
        <v>81.98</v>
      </c>
      <c r="L109" s="46">
        <v>78.346410000000006</v>
      </c>
      <c r="M109" s="94">
        <v>82.466980000000007</v>
      </c>
      <c r="N109" s="46">
        <v>78.851690000000005</v>
      </c>
      <c r="O109" s="94">
        <f t="shared" si="59"/>
        <v>78.446299999999994</v>
      </c>
      <c r="P109" s="46">
        <f t="shared" si="60"/>
        <v>75.540660000000003</v>
      </c>
      <c r="Q109" s="94">
        <f t="shared" si="61"/>
        <v>78.446299999999994</v>
      </c>
      <c r="R109" s="46">
        <f t="shared" si="62"/>
        <v>76.040660000000003</v>
      </c>
      <c r="S109" s="94">
        <f t="shared" si="63"/>
        <v>82.196299999999994</v>
      </c>
      <c r="T109" s="46">
        <f t="shared" si="64"/>
        <v>75.040660000000003</v>
      </c>
      <c r="U109" s="94">
        <f t="shared" si="65"/>
        <v>74.977350000000001</v>
      </c>
      <c r="V109" s="95">
        <f t="shared" si="66"/>
        <v>70.712039999999988</v>
      </c>
      <c r="W109" s="96">
        <v>7.3166926606395473</v>
      </c>
      <c r="X109" s="96">
        <v>7.4608976140954582</v>
      </c>
      <c r="Y109" s="96">
        <v>7.0466968220392925</v>
      </c>
      <c r="Z109" s="96">
        <v>6.9540535211353181</v>
      </c>
      <c r="AA109" s="96">
        <v>6.4912321863016027</v>
      </c>
      <c r="AB109" s="96">
        <v>7.1724595407666261</v>
      </c>
      <c r="AC109" s="96">
        <v>7.0929788833209892</v>
      </c>
      <c r="AD109" s="96">
        <v>7.0489571512049851</v>
      </c>
      <c r="AE109" s="96">
        <v>6.8788693027095231</v>
      </c>
      <c r="AF109" s="96">
        <f t="shared" si="67"/>
        <v>7.3842818042201799</v>
      </c>
      <c r="AG109" s="96">
        <f t="shared" si="68"/>
        <v>7.1416591270017173</v>
      </c>
      <c r="AH109" s="96">
        <f t="shared" si="69"/>
        <v>7.0814271673698377</v>
      </c>
      <c r="AI109" s="96">
        <f t="shared" si="70"/>
        <v>7.4390303885432507</v>
      </c>
      <c r="AJ109" s="96">
        <f t="shared" si="71"/>
        <v>7.1125349320756657</v>
      </c>
      <c r="AK109" s="126"/>
      <c r="AL109" s="99"/>
      <c r="AM109" s="13"/>
      <c r="AN109" s="13"/>
      <c r="AO109" s="13"/>
      <c r="AP109" s="13"/>
      <c r="AQ109" s="13"/>
      <c r="AR109" s="8">
        <f t="shared" si="72"/>
        <v>7.240844499767241</v>
      </c>
      <c r="AS109" s="8">
        <f t="shared" si="73"/>
        <v>7.1961024201697175</v>
      </c>
      <c r="AT109" s="8">
        <f t="shared" si="74"/>
        <v>7.5152909823527665</v>
      </c>
      <c r="AU109" s="8">
        <f t="shared" si="75"/>
        <v>7.468853185634134</v>
      </c>
      <c r="AV109" s="8">
        <f t="shared" si="58"/>
        <v>7.3552727719809647</v>
      </c>
      <c r="AW109" s="8"/>
      <c r="AX109" s="8">
        <f t="shared" si="76"/>
        <v>7.0802265335117198</v>
      </c>
      <c r="AY109" s="8">
        <f t="shared" si="77"/>
        <v>7.2287403179309875</v>
      </c>
      <c r="AZ109" s="8">
        <f t="shared" si="78"/>
        <v>7.1765453307265661</v>
      </c>
      <c r="BA109" s="8">
        <v>7.0734364078941177</v>
      </c>
      <c r="BB109" s="8">
        <f t="shared" si="79"/>
        <v>6.6733341595466777</v>
      </c>
      <c r="BC109" s="8">
        <v>6.9555367928594904</v>
      </c>
      <c r="BD109" s="8">
        <f t="shared" si="80"/>
        <v>7.0458882181168434</v>
      </c>
      <c r="BE109" s="5"/>
      <c r="BF109" s="60">
        <f t="shared" si="81"/>
        <v>72.002624099999991</v>
      </c>
      <c r="BG109" s="62">
        <f t="shared" si="82"/>
        <v>78.411874799999993</v>
      </c>
      <c r="BH109" s="62">
        <f t="shared" si="83"/>
        <v>67.228340899999992</v>
      </c>
      <c r="BI109" s="62">
        <f t="shared" si="84"/>
        <v>80.912405300000003</v>
      </c>
      <c r="BJ109" s="62">
        <f t="shared" si="85"/>
        <v>77.411874799999993</v>
      </c>
      <c r="BK109" s="62">
        <f t="shared" si="86"/>
        <v>80.417556300000001</v>
      </c>
      <c r="BL109" s="62">
        <f t="shared" si="87"/>
        <v>73.143266699999998</v>
      </c>
      <c r="BM109" s="62">
        <f t="shared" si="88"/>
        <v>77.196874799999989</v>
      </c>
      <c r="BN109" s="63">
        <f t="shared" si="89"/>
        <v>79.119374800000003</v>
      </c>
      <c r="BO109" s="50"/>
      <c r="BP109" s="104"/>
      <c r="BX109" s="53">
        <f t="shared" si="53"/>
        <v>2023</v>
      </c>
      <c r="BY109" s="97">
        <f t="shared" si="90"/>
        <v>45047</v>
      </c>
      <c r="BZ109" s="56">
        <f t="shared" si="54"/>
        <v>7.2836340179435055</v>
      </c>
      <c r="CA109" s="56">
        <f t="shared" si="55"/>
        <v>6.6733341595466777</v>
      </c>
      <c r="CB109" s="56">
        <v>7.0701200813635054</v>
      </c>
      <c r="CC109" s="56">
        <v>6.9522876731129042</v>
      </c>
      <c r="CD109" s="56">
        <v>7.0701200813635054</v>
      </c>
      <c r="CE109" s="56">
        <f t="shared" si="56"/>
        <v>6.7074635902110034</v>
      </c>
      <c r="CF109" s="1"/>
      <c r="CG109" s="98">
        <v>-1</v>
      </c>
      <c r="CH109" s="99">
        <v>-1.5</v>
      </c>
      <c r="CI109" s="99">
        <v>-1</v>
      </c>
      <c r="CJ109" s="99">
        <v>-1</v>
      </c>
      <c r="CK109" s="99">
        <v>2.75</v>
      </c>
      <c r="CL109" s="99">
        <v>-2</v>
      </c>
      <c r="CM109" s="99">
        <v>0.19171000000000049</v>
      </c>
      <c r="CN109" s="100">
        <v>2.3985299999999938</v>
      </c>
      <c r="CO109" s="13"/>
      <c r="CP109" s="101">
        <v>1.061867266591676</v>
      </c>
      <c r="CQ109" s="102">
        <v>1.0269778777652794</v>
      </c>
      <c r="CR109" s="102">
        <v>1.0183164604424448</v>
      </c>
      <c r="CS109" s="102">
        <v>0.93344581927259096</v>
      </c>
      <c r="CT109" s="102">
        <v>1.0553377228675003</v>
      </c>
      <c r="CU109" s="103">
        <v>1.0027570995312931</v>
      </c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</row>
    <row r="110" spans="1:143" ht="12.75" x14ac:dyDescent="0.2">
      <c r="A110" s="3">
        <f t="shared" si="52"/>
        <v>2023</v>
      </c>
      <c r="B110" s="43">
        <v>45078</v>
      </c>
      <c r="C110" s="43">
        <v>45107</v>
      </c>
      <c r="D110" s="44">
        <f t="shared" si="57"/>
        <v>45078</v>
      </c>
      <c r="E110" s="94">
        <v>86.068950000000001</v>
      </c>
      <c r="F110" s="46">
        <v>71.946870000000004</v>
      </c>
      <c r="G110" s="94">
        <v>90.321579999999997</v>
      </c>
      <c r="H110" s="46">
        <v>79.276330000000002</v>
      </c>
      <c r="I110" s="94">
        <v>80.675740000000005</v>
      </c>
      <c r="J110" s="46">
        <v>67.175039999999996</v>
      </c>
      <c r="K110" s="94">
        <v>92.364739999999998</v>
      </c>
      <c r="L110" s="46">
        <v>80.872910000000005</v>
      </c>
      <c r="M110" s="94">
        <v>91.884969999999996</v>
      </c>
      <c r="N110" s="46">
        <v>80.577550000000002</v>
      </c>
      <c r="O110" s="94">
        <f t="shared" si="59"/>
        <v>90.071579999999997</v>
      </c>
      <c r="P110" s="46">
        <f t="shared" si="60"/>
        <v>78.526330000000002</v>
      </c>
      <c r="Q110" s="94">
        <f t="shared" si="61"/>
        <v>90.321579999999997</v>
      </c>
      <c r="R110" s="46">
        <f t="shared" si="62"/>
        <v>78.526330000000002</v>
      </c>
      <c r="S110" s="94">
        <f t="shared" si="63"/>
        <v>93.321579999999997</v>
      </c>
      <c r="T110" s="46">
        <f t="shared" si="64"/>
        <v>77.276330000000002</v>
      </c>
      <c r="U110" s="94">
        <f t="shared" si="65"/>
        <v>89.000140000000002</v>
      </c>
      <c r="V110" s="95">
        <f t="shared" si="66"/>
        <v>77.441190000000006</v>
      </c>
      <c r="W110" s="96">
        <v>7.4533568058938924</v>
      </c>
      <c r="X110" s="96">
        <v>7.5032438941614483</v>
      </c>
      <c r="Y110" s="96">
        <v>7.0624049558187849</v>
      </c>
      <c r="Z110" s="96">
        <v>6.9704816607006643</v>
      </c>
      <c r="AA110" s="96">
        <v>6.5076602434357236</v>
      </c>
      <c r="AB110" s="96">
        <v>7.5090567578900238</v>
      </c>
      <c r="AC110" s="96">
        <v>7.0370769123190273</v>
      </c>
      <c r="AD110" s="96">
        <v>6.8775847932692109</v>
      </c>
      <c r="AE110" s="96">
        <v>6.7949507731690728</v>
      </c>
      <c r="AF110" s="96">
        <f t="shared" si="67"/>
        <v>7.4021441149441074</v>
      </c>
      <c r="AG110" s="96">
        <f t="shared" si="68"/>
        <v>7.1588695333620285</v>
      </c>
      <c r="AH110" s="96">
        <f t="shared" si="69"/>
        <v>7.0981160740816156</v>
      </c>
      <c r="AI110" s="96">
        <f t="shared" si="70"/>
        <v>7.2701389193385069</v>
      </c>
      <c r="AJ110" s="96">
        <f t="shared" si="71"/>
        <v>7.0566326774939681</v>
      </c>
      <c r="AK110" s="126"/>
      <c r="AL110" s="99"/>
      <c r="AM110" s="13"/>
      <c r="AN110" s="13"/>
      <c r="AO110" s="13"/>
      <c r="AP110" s="13"/>
      <c r="AQ110" s="13"/>
      <c r="AR110" s="8">
        <f t="shared" si="72"/>
        <v>7.1840277795701057</v>
      </c>
      <c r="AS110" s="8">
        <f t="shared" si="73"/>
        <v>7.0219258189543758</v>
      </c>
      <c r="AT110" s="8">
        <f t="shared" si="74"/>
        <v>7.4563209182326355</v>
      </c>
      <c r="AU110" s="8">
        <f t="shared" si="75"/>
        <v>7.2880753211911067</v>
      </c>
      <c r="AV110" s="8">
        <f t="shared" si="58"/>
        <v>7.237587459487056</v>
      </c>
      <c r="AW110" s="8"/>
      <c r="AX110" s="8">
        <f t="shared" si="76"/>
        <v>7.0969421822351091</v>
      </c>
      <c r="AY110" s="8">
        <f t="shared" si="77"/>
        <v>7.172015842028439</v>
      </c>
      <c r="AZ110" s="8">
        <f t="shared" si="78"/>
        <v>7.5132586331281006</v>
      </c>
      <c r="BA110" s="8">
        <v>7.0901998108750712</v>
      </c>
      <c r="BB110" s="8">
        <f t="shared" si="79"/>
        <v>6.6901679100683715</v>
      </c>
      <c r="BC110" s="8">
        <v>6.9720245836055241</v>
      </c>
      <c r="BD110" s="8">
        <f t="shared" si="80"/>
        <v>7.0623906184838416</v>
      </c>
      <c r="BE110" s="5"/>
      <c r="BF110" s="60">
        <f t="shared" si="81"/>
        <v>79.99645559999999</v>
      </c>
      <c r="BG110" s="62">
        <f t="shared" si="82"/>
        <v>85.572122499999992</v>
      </c>
      <c r="BH110" s="62">
        <f t="shared" si="83"/>
        <v>74.87043899999999</v>
      </c>
      <c r="BI110" s="62">
        <f t="shared" si="84"/>
        <v>87.02277939999999</v>
      </c>
      <c r="BJ110" s="62">
        <f t="shared" si="85"/>
        <v>85.249622499999987</v>
      </c>
      <c r="BK110" s="62">
        <f t="shared" si="86"/>
        <v>87.423253099999997</v>
      </c>
      <c r="BL110" s="62">
        <f t="shared" si="87"/>
        <v>84.029791500000002</v>
      </c>
      <c r="BM110" s="62">
        <f t="shared" si="88"/>
        <v>85.107122500000003</v>
      </c>
      <c r="BN110" s="63">
        <f t="shared" si="89"/>
        <v>86.4221225</v>
      </c>
      <c r="BO110" s="50"/>
      <c r="BP110" s="104"/>
      <c r="BX110" s="53">
        <f t="shared" si="53"/>
        <v>2023</v>
      </c>
      <c r="BY110" s="97">
        <f t="shared" si="90"/>
        <v>45078</v>
      </c>
      <c r="BZ110" s="56">
        <f t="shared" si="54"/>
        <v>7.2997963121913623</v>
      </c>
      <c r="CA110" s="56">
        <f t="shared" si="55"/>
        <v>6.6901679100683715</v>
      </c>
      <c r="CB110" s="56">
        <v>7.0868834843444581</v>
      </c>
      <c r="CC110" s="56">
        <v>6.9687754939456532</v>
      </c>
      <c r="CD110" s="56">
        <v>7.0868834843444581</v>
      </c>
      <c r="CE110" s="56">
        <f t="shared" si="56"/>
        <v>6.7243232547575156</v>
      </c>
      <c r="CF110" s="1"/>
      <c r="CG110" s="98">
        <v>-0.25</v>
      </c>
      <c r="CH110" s="99">
        <v>-0.75</v>
      </c>
      <c r="CI110" s="99">
        <v>0</v>
      </c>
      <c r="CJ110" s="99">
        <v>-0.75</v>
      </c>
      <c r="CK110" s="99">
        <v>3</v>
      </c>
      <c r="CL110" s="99">
        <v>-2</v>
      </c>
      <c r="CM110" s="99">
        <v>2.9311900000000009</v>
      </c>
      <c r="CN110" s="100">
        <v>5.4943199999999948</v>
      </c>
      <c r="CO110" s="13"/>
      <c r="CP110" s="101">
        <v>1.0619272060748888</v>
      </c>
      <c r="CQ110" s="102">
        <v>1.0270265215276999</v>
      </c>
      <c r="CR110" s="102">
        <v>1.0183107021284554</v>
      </c>
      <c r="CS110" s="102">
        <v>0.93360266337485509</v>
      </c>
      <c r="CT110" s="102">
        <v>1.0570773226167232</v>
      </c>
      <c r="CU110" s="103">
        <v>1.0027789614094891</v>
      </c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</row>
    <row r="111" spans="1:143" ht="12.75" x14ac:dyDescent="0.2">
      <c r="A111" s="3">
        <f t="shared" si="52"/>
        <v>2023</v>
      </c>
      <c r="B111" s="43">
        <v>45108</v>
      </c>
      <c r="C111" s="43">
        <v>45138</v>
      </c>
      <c r="D111" s="44">
        <f t="shared" si="57"/>
        <v>45108</v>
      </c>
      <c r="E111" s="94">
        <v>109.2312</v>
      </c>
      <c r="F111" s="46">
        <v>83.46557</v>
      </c>
      <c r="G111" s="94">
        <v>108.6225</v>
      </c>
      <c r="H111" s="46">
        <v>84.490260000000006</v>
      </c>
      <c r="I111" s="94">
        <v>102.8189</v>
      </c>
      <c r="J111" s="46">
        <v>78.186909999999997</v>
      </c>
      <c r="K111" s="94">
        <v>112.57550000000001</v>
      </c>
      <c r="L111" s="46">
        <v>87.52807</v>
      </c>
      <c r="M111" s="94">
        <v>112.3575</v>
      </c>
      <c r="N111" s="46">
        <v>87.215100000000007</v>
      </c>
      <c r="O111" s="94">
        <f t="shared" si="59"/>
        <v>113.1225</v>
      </c>
      <c r="P111" s="46">
        <f t="shared" si="60"/>
        <v>83.490260000000006</v>
      </c>
      <c r="Q111" s="94">
        <f t="shared" si="61"/>
        <v>113.6225</v>
      </c>
      <c r="R111" s="46">
        <f t="shared" si="62"/>
        <v>84.490260000000006</v>
      </c>
      <c r="S111" s="94">
        <f t="shared" si="63"/>
        <v>112.8725</v>
      </c>
      <c r="T111" s="46">
        <f t="shared" si="64"/>
        <v>86.990260000000006</v>
      </c>
      <c r="U111" s="94">
        <f t="shared" si="65"/>
        <v>109.64883999999999</v>
      </c>
      <c r="V111" s="95">
        <f t="shared" si="66"/>
        <v>86.485199999999992</v>
      </c>
      <c r="W111" s="96">
        <v>7.5178252107700585</v>
      </c>
      <c r="X111" s="96">
        <v>7.7810468115293761</v>
      </c>
      <c r="Y111" s="96">
        <v>7.1180794969837402</v>
      </c>
      <c r="Z111" s="96">
        <v>7.0287428412894695</v>
      </c>
      <c r="AA111" s="96">
        <v>6.5659224253122899</v>
      </c>
      <c r="AB111" s="96">
        <v>7.556535302302863</v>
      </c>
      <c r="AC111" s="96">
        <v>7.0772220377086397</v>
      </c>
      <c r="AD111" s="96">
        <v>7.0077998077022787</v>
      </c>
      <c r="AE111" s="96">
        <v>6.8307051452822698</v>
      </c>
      <c r="AF111" s="96">
        <f t="shared" si="67"/>
        <v>7.4620991969819039</v>
      </c>
      <c r="AG111" s="96">
        <f t="shared" si="68"/>
        <v>7.2179125380733815</v>
      </c>
      <c r="AH111" s="96">
        <f t="shared" si="69"/>
        <v>7.1567680943851268</v>
      </c>
      <c r="AI111" s="96">
        <f t="shared" si="70"/>
        <v>7.4033509428520166</v>
      </c>
      <c r="AJ111" s="96">
        <f t="shared" si="71"/>
        <v>7.0967781372159759</v>
      </c>
      <c r="AK111" s="126"/>
      <c r="AL111" s="99"/>
      <c r="AM111" s="13"/>
      <c r="AN111" s="13"/>
      <c r="AO111" s="13"/>
      <c r="AP111" s="13"/>
      <c r="AQ111" s="13"/>
      <c r="AR111" s="8">
        <f t="shared" si="72"/>
        <v>7.2248298177748138</v>
      </c>
      <c r="AS111" s="8">
        <f t="shared" si="73"/>
        <v>7.1542716004698423</v>
      </c>
      <c r="AT111" s="8">
        <f t="shared" si="74"/>
        <v>7.4986693466673513</v>
      </c>
      <c r="AU111" s="8">
        <f t="shared" si="75"/>
        <v>7.425436985062535</v>
      </c>
      <c r="AV111" s="8">
        <f t="shared" si="58"/>
        <v>7.3258019374936358</v>
      </c>
      <c r="AW111" s="8"/>
      <c r="AX111" s="8">
        <f t="shared" si="76"/>
        <v>7.156222992765028</v>
      </c>
      <c r="AY111" s="8">
        <f t="shared" si="77"/>
        <v>7.212751636436975</v>
      </c>
      <c r="AZ111" s="8">
        <f t="shared" si="78"/>
        <v>7.5607535518891318</v>
      </c>
      <c r="BA111" s="8">
        <v>7.1496500527111753</v>
      </c>
      <c r="BB111" s="8">
        <f t="shared" si="79"/>
        <v>6.7498688854516757</v>
      </c>
      <c r="BC111" s="8">
        <v>7.0304973858347894</v>
      </c>
      <c r="BD111" s="8">
        <f t="shared" si="80"/>
        <v>7.120915159507252</v>
      </c>
      <c r="BE111" s="5"/>
      <c r="BF111" s="60">
        <f t="shared" si="81"/>
        <v>98.151979100000005</v>
      </c>
      <c r="BG111" s="62">
        <f t="shared" si="82"/>
        <v>98.2456368</v>
      </c>
      <c r="BH111" s="62">
        <f t="shared" si="83"/>
        <v>92.227144299999992</v>
      </c>
      <c r="BI111" s="62">
        <f t="shared" si="84"/>
        <v>101.546268</v>
      </c>
      <c r="BJ111" s="62">
        <f t="shared" si="85"/>
        <v>101.09563679999999</v>
      </c>
      <c r="BK111" s="62">
        <f t="shared" si="86"/>
        <v>101.80510510000001</v>
      </c>
      <c r="BL111" s="62">
        <f t="shared" si="87"/>
        <v>99.688474799999995</v>
      </c>
      <c r="BM111" s="62">
        <f t="shared" si="88"/>
        <v>100.38063679999999</v>
      </c>
      <c r="BN111" s="63">
        <f t="shared" si="89"/>
        <v>101.7431368</v>
      </c>
      <c r="BO111" s="50"/>
      <c r="BP111" s="104"/>
      <c r="BX111" s="53">
        <f t="shared" si="53"/>
        <v>2023</v>
      </c>
      <c r="BY111" s="97">
        <f t="shared" si="90"/>
        <v>45108</v>
      </c>
      <c r="BZ111" s="56">
        <f t="shared" si="54"/>
        <v>7.3570805401623014</v>
      </c>
      <c r="CA111" s="56">
        <f t="shared" si="55"/>
        <v>6.7498688854516757</v>
      </c>
      <c r="CB111" s="56">
        <v>7.1463337261805622</v>
      </c>
      <c r="CC111" s="56">
        <v>7.0272484028753599</v>
      </c>
      <c r="CD111" s="56">
        <v>7.1463337261805622</v>
      </c>
      <c r="CE111" s="56">
        <f t="shared" si="56"/>
        <v>6.7841161343516925</v>
      </c>
      <c r="CF111" s="1"/>
      <c r="CG111" s="98">
        <v>4.5</v>
      </c>
      <c r="CH111" s="99">
        <v>-1</v>
      </c>
      <c r="CI111" s="99">
        <v>5</v>
      </c>
      <c r="CJ111" s="99">
        <v>0</v>
      </c>
      <c r="CK111" s="99">
        <v>4.25</v>
      </c>
      <c r="CL111" s="99">
        <v>2.5</v>
      </c>
      <c r="CM111" s="99">
        <v>0.41763999999999157</v>
      </c>
      <c r="CN111" s="100">
        <v>3.0196299999999994</v>
      </c>
      <c r="CO111" s="13"/>
      <c r="CP111" s="101">
        <v>1.0616548884313617</v>
      </c>
      <c r="CQ111" s="102">
        <v>1.0269137313820416</v>
      </c>
      <c r="CR111" s="102">
        <v>1.0182145308181698</v>
      </c>
      <c r="CS111" s="102">
        <v>0.93415317270417142</v>
      </c>
      <c r="CT111" s="102">
        <v>1.0564444113707396</v>
      </c>
      <c r="CU111" s="103">
        <v>1.0027632451551101</v>
      </c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</row>
    <row r="112" spans="1:143" ht="12.75" x14ac:dyDescent="0.2">
      <c r="A112" s="3">
        <f t="shared" si="52"/>
        <v>2023</v>
      </c>
      <c r="B112" s="43">
        <v>45139</v>
      </c>
      <c r="C112" s="43">
        <v>45169</v>
      </c>
      <c r="D112" s="44">
        <f t="shared" si="57"/>
        <v>45139</v>
      </c>
      <c r="E112" s="94">
        <v>112.8022</v>
      </c>
      <c r="F112" s="46">
        <v>87.348849999999999</v>
      </c>
      <c r="G112" s="94">
        <v>109.0462</v>
      </c>
      <c r="H112" s="46">
        <v>87.200370000000007</v>
      </c>
      <c r="I112" s="94">
        <v>106.2328</v>
      </c>
      <c r="J112" s="46">
        <v>81.899330000000006</v>
      </c>
      <c r="K112" s="94">
        <v>113.28060000000001</v>
      </c>
      <c r="L112" s="46">
        <v>88.366489999999999</v>
      </c>
      <c r="M112" s="94">
        <v>113.3329</v>
      </c>
      <c r="N112" s="46">
        <v>89.25515</v>
      </c>
      <c r="O112" s="94">
        <f t="shared" si="59"/>
        <v>112.5462</v>
      </c>
      <c r="P112" s="46">
        <f t="shared" si="60"/>
        <v>86.200370000000007</v>
      </c>
      <c r="Q112" s="94">
        <f t="shared" si="61"/>
        <v>113.2962</v>
      </c>
      <c r="R112" s="46">
        <f t="shared" si="62"/>
        <v>87.200370000000007</v>
      </c>
      <c r="S112" s="94">
        <f t="shared" si="63"/>
        <v>112.7962</v>
      </c>
      <c r="T112" s="46">
        <f t="shared" si="64"/>
        <v>89.700370000000007</v>
      </c>
      <c r="U112" s="94">
        <f t="shared" si="65"/>
        <v>108.98658999999999</v>
      </c>
      <c r="V112" s="95">
        <f t="shared" si="66"/>
        <v>86.054380000000009</v>
      </c>
      <c r="W112" s="96">
        <v>7.558713899750737</v>
      </c>
      <c r="X112" s="96">
        <v>8.3028051529994826</v>
      </c>
      <c r="Y112" s="96">
        <v>7.1577620541829967</v>
      </c>
      <c r="Z112" s="96">
        <v>7.0666962923887402</v>
      </c>
      <c r="AA112" s="96">
        <v>6.6038748799841205</v>
      </c>
      <c r="AB112" s="96">
        <v>7.5692848161668556</v>
      </c>
      <c r="AC112" s="96">
        <v>7.1176524449345999</v>
      </c>
      <c r="AD112" s="96">
        <v>7.0481776758344825</v>
      </c>
      <c r="AE112" s="96">
        <v>6.8667164911430367</v>
      </c>
      <c r="AF112" s="96">
        <f t="shared" si="67"/>
        <v>7.50148767559139</v>
      </c>
      <c r="AG112" s="96">
        <f t="shared" si="68"/>
        <v>7.2566486298179038</v>
      </c>
      <c r="AH112" s="96">
        <f t="shared" si="69"/>
        <v>7.1949825655735706</v>
      </c>
      <c r="AI112" s="96">
        <f t="shared" si="70"/>
        <v>7.446073393097012</v>
      </c>
      <c r="AJ112" s="96">
        <f t="shared" si="71"/>
        <v>7.1372082259903777</v>
      </c>
      <c r="AK112" s="126"/>
      <c r="AL112" s="99"/>
      <c r="AM112" s="13"/>
      <c r="AN112" s="13"/>
      <c r="AO112" s="13"/>
      <c r="AP112" s="13"/>
      <c r="AQ112" s="13"/>
      <c r="AR112" s="8">
        <f t="shared" si="72"/>
        <v>7.2659218060113826</v>
      </c>
      <c r="AS112" s="8">
        <f t="shared" si="73"/>
        <v>7.1953101898917389</v>
      </c>
      <c r="AT112" s="8">
        <f t="shared" si="74"/>
        <v>7.5413187141902638</v>
      </c>
      <c r="AU112" s="8">
        <f t="shared" si="75"/>
        <v>7.4680309299648835</v>
      </c>
      <c r="AV112" s="8">
        <f t="shared" si="58"/>
        <v>7.3676454100145667</v>
      </c>
      <c r="AW112" s="8"/>
      <c r="AX112" s="8">
        <f t="shared" si="76"/>
        <v>7.1948406678762113</v>
      </c>
      <c r="AY112" s="8">
        <f t="shared" si="77"/>
        <v>7.2537769101315064</v>
      </c>
      <c r="AZ112" s="8">
        <f t="shared" si="78"/>
        <v>7.5735074627914472</v>
      </c>
      <c r="BA112" s="8">
        <v>7.188378006754558</v>
      </c>
      <c r="BB112" s="8">
        <f t="shared" si="79"/>
        <v>6.7887585818056371</v>
      </c>
      <c r="BC112" s="8">
        <v>7.0685886017421327</v>
      </c>
      <c r="BD112" s="8">
        <f t="shared" si="80"/>
        <v>7.1590401731679965</v>
      </c>
      <c r="BE112" s="5"/>
      <c r="BF112" s="60">
        <f t="shared" si="81"/>
        <v>101.8572595</v>
      </c>
      <c r="BG112" s="62">
        <f t="shared" si="82"/>
        <v>99.652493099999987</v>
      </c>
      <c r="BH112" s="62">
        <f t="shared" si="83"/>
        <v>95.76940789999999</v>
      </c>
      <c r="BI112" s="62">
        <f t="shared" si="84"/>
        <v>102.9794675</v>
      </c>
      <c r="BJ112" s="62">
        <f t="shared" si="85"/>
        <v>102.0749931</v>
      </c>
      <c r="BK112" s="62">
        <f t="shared" si="86"/>
        <v>102.56753269999999</v>
      </c>
      <c r="BL112" s="62">
        <f t="shared" si="87"/>
        <v>99.125739699999997</v>
      </c>
      <c r="BM112" s="62">
        <f t="shared" si="88"/>
        <v>101.21749309999998</v>
      </c>
      <c r="BN112" s="63">
        <f t="shared" si="89"/>
        <v>102.86499309999999</v>
      </c>
      <c r="BO112" s="50"/>
      <c r="BP112" s="104"/>
      <c r="BX112" s="53">
        <f t="shared" si="53"/>
        <v>2023</v>
      </c>
      <c r="BY112" s="97">
        <f t="shared" si="90"/>
        <v>45139</v>
      </c>
      <c r="BZ112" s="56">
        <f t="shared" si="54"/>
        <v>7.397910416897826</v>
      </c>
      <c r="CA112" s="56">
        <f t="shared" si="55"/>
        <v>6.7887585818056371</v>
      </c>
      <c r="CB112" s="56">
        <v>7.1850616802239449</v>
      </c>
      <c r="CC112" s="56">
        <v>7.0653396882910799</v>
      </c>
      <c r="CD112" s="56">
        <v>7.1850616802239449</v>
      </c>
      <c r="CE112" s="56">
        <f t="shared" si="56"/>
        <v>6.8230656978490556</v>
      </c>
      <c r="CF112" s="1"/>
      <c r="CG112" s="98">
        <v>3.5</v>
      </c>
      <c r="CH112" s="99">
        <v>-1</v>
      </c>
      <c r="CI112" s="99">
        <v>4.25</v>
      </c>
      <c r="CJ112" s="99">
        <v>0</v>
      </c>
      <c r="CK112" s="99">
        <v>3.75</v>
      </c>
      <c r="CL112" s="99">
        <v>2.5</v>
      </c>
      <c r="CM112" s="99">
        <v>-3.8156100000000066</v>
      </c>
      <c r="CN112" s="100">
        <v>-1.2944699999999969</v>
      </c>
      <c r="CO112" s="13"/>
      <c r="CP112" s="101">
        <v>1.0615268245885912</v>
      </c>
      <c r="CQ112" s="102">
        <v>1.0268799350601432</v>
      </c>
      <c r="CR112" s="102">
        <v>1.0181536417976533</v>
      </c>
      <c r="CS112" s="102">
        <v>0.93450667847391344</v>
      </c>
      <c r="CT112" s="102">
        <v>1.0564537013059081</v>
      </c>
      <c r="CU112" s="103">
        <v>1.0027475043502152</v>
      </c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</row>
    <row r="113" spans="1:143" ht="12.75" x14ac:dyDescent="0.2">
      <c r="A113" s="3">
        <f t="shared" si="52"/>
        <v>2023</v>
      </c>
      <c r="B113" s="43">
        <v>45170</v>
      </c>
      <c r="C113" s="43">
        <v>45199</v>
      </c>
      <c r="D113" s="44">
        <f t="shared" si="57"/>
        <v>45170</v>
      </c>
      <c r="E113" s="94">
        <v>99.56071</v>
      </c>
      <c r="F113" s="46">
        <v>85.196520000000007</v>
      </c>
      <c r="G113" s="94">
        <v>91.222629999999995</v>
      </c>
      <c r="H113" s="46">
        <v>81.179860000000005</v>
      </c>
      <c r="I113" s="94">
        <v>94.227689999999996</v>
      </c>
      <c r="J113" s="46">
        <v>79.93674</v>
      </c>
      <c r="K113" s="94">
        <v>96.681280000000001</v>
      </c>
      <c r="L113" s="46">
        <v>84.178020000000004</v>
      </c>
      <c r="M113" s="94">
        <v>96.572000000000003</v>
      </c>
      <c r="N113" s="46">
        <v>84.173509999999993</v>
      </c>
      <c r="O113" s="94">
        <f t="shared" si="59"/>
        <v>93.222629999999995</v>
      </c>
      <c r="P113" s="46">
        <f t="shared" si="60"/>
        <v>78.679860000000005</v>
      </c>
      <c r="Q113" s="94">
        <f t="shared" si="61"/>
        <v>92.222629999999995</v>
      </c>
      <c r="R113" s="46">
        <f t="shared" si="62"/>
        <v>78.179860000000005</v>
      </c>
      <c r="S113" s="94">
        <f t="shared" si="63"/>
        <v>94.472629999999995</v>
      </c>
      <c r="T113" s="46">
        <f t="shared" si="64"/>
        <v>83.429860000000005</v>
      </c>
      <c r="U113" s="94">
        <f t="shared" si="65"/>
        <v>95.439719999999994</v>
      </c>
      <c r="V113" s="95">
        <f t="shared" si="66"/>
        <v>82.322860000000006</v>
      </c>
      <c r="W113" s="96">
        <v>7.4733420616575925</v>
      </c>
      <c r="X113" s="96">
        <v>7.8843719954561591</v>
      </c>
      <c r="Y113" s="96">
        <v>7.205106307655087</v>
      </c>
      <c r="Z113" s="96">
        <v>7.1177754222087968</v>
      </c>
      <c r="AA113" s="96">
        <v>6.6549472740479532</v>
      </c>
      <c r="AB113" s="96">
        <v>7.2533799246789084</v>
      </c>
      <c r="AC113" s="96">
        <v>7.1712937232450216</v>
      </c>
      <c r="AD113" s="96">
        <v>7.0959575151607845</v>
      </c>
      <c r="AE113" s="96">
        <v>6.91744265409252</v>
      </c>
      <c r="AF113" s="96">
        <f t="shared" si="67"/>
        <v>7.5524427591012628</v>
      </c>
      <c r="AG113" s="96">
        <f t="shared" si="68"/>
        <v>7.3077305241441053</v>
      </c>
      <c r="AH113" s="96">
        <f t="shared" si="69"/>
        <v>7.2460635624314076</v>
      </c>
      <c r="AI113" s="96">
        <f t="shared" si="70"/>
        <v>7.493726427829916</v>
      </c>
      <c r="AJ113" s="96">
        <f t="shared" si="71"/>
        <v>7.190849663660372</v>
      </c>
      <c r="AK113" s="126"/>
      <c r="AL113" s="99"/>
      <c r="AM113" s="13"/>
      <c r="AN113" s="13"/>
      <c r="AO113" s="13"/>
      <c r="AP113" s="13"/>
      <c r="AQ113" s="13"/>
      <c r="AR113" s="8">
        <f t="shared" si="72"/>
        <v>7.3204408407816048</v>
      </c>
      <c r="AS113" s="8">
        <f t="shared" si="73"/>
        <v>7.2438718723048927</v>
      </c>
      <c r="AT113" s="8">
        <f t="shared" si="74"/>
        <v>7.5979040110010034</v>
      </c>
      <c r="AU113" s="8">
        <f t="shared" si="75"/>
        <v>7.5184330917888866</v>
      </c>
      <c r="AV113" s="8">
        <f t="shared" si="58"/>
        <v>7.4201624539690965</v>
      </c>
      <c r="AW113" s="8"/>
      <c r="AX113" s="8">
        <f t="shared" si="76"/>
        <v>7.2468137344411856</v>
      </c>
      <c r="AY113" s="8">
        <f t="shared" si="77"/>
        <v>7.3082074309944405</v>
      </c>
      <c r="AZ113" s="8">
        <f t="shared" si="78"/>
        <v>7.257493622371876</v>
      </c>
      <c r="BA113" s="8">
        <v>7.2404991805717316</v>
      </c>
      <c r="BB113" s="8">
        <f t="shared" si="79"/>
        <v>6.8410922164647543</v>
      </c>
      <c r="BC113" s="8">
        <v>7.1198528354011117</v>
      </c>
      <c r="BD113" s="8">
        <f t="shared" si="80"/>
        <v>7.2103501981002474</v>
      </c>
      <c r="BE113" s="5"/>
      <c r="BF113" s="60">
        <f t="shared" si="81"/>
        <v>93.384108299999994</v>
      </c>
      <c r="BG113" s="62">
        <f t="shared" si="82"/>
        <v>86.904238899999996</v>
      </c>
      <c r="BH113" s="62">
        <f t="shared" si="83"/>
        <v>88.082581499999989</v>
      </c>
      <c r="BI113" s="62">
        <f t="shared" si="84"/>
        <v>91.240649300000001</v>
      </c>
      <c r="BJ113" s="62">
        <f t="shared" si="85"/>
        <v>86.184238899999997</v>
      </c>
      <c r="BK113" s="62">
        <f t="shared" si="86"/>
        <v>91.30487819999999</v>
      </c>
      <c r="BL113" s="62">
        <f t="shared" si="87"/>
        <v>89.799470200000002</v>
      </c>
      <c r="BM113" s="62">
        <f t="shared" si="88"/>
        <v>86.969238899999993</v>
      </c>
      <c r="BN113" s="63">
        <f t="shared" si="89"/>
        <v>89.724238899999989</v>
      </c>
      <c r="BO113" s="50"/>
      <c r="BP113" s="104"/>
      <c r="BX113" s="53">
        <f t="shared" si="53"/>
        <v>2023</v>
      </c>
      <c r="BY113" s="97">
        <f t="shared" si="90"/>
        <v>45170</v>
      </c>
      <c r="BZ113" s="56">
        <f t="shared" si="54"/>
        <v>7.4466235082365335</v>
      </c>
      <c r="CA113" s="56">
        <f t="shared" si="55"/>
        <v>6.8410922164647543</v>
      </c>
      <c r="CB113" s="56">
        <v>7.2371828540411194</v>
      </c>
      <c r="CC113" s="56">
        <v>7.1166040154963941</v>
      </c>
      <c r="CD113" s="56">
        <v>7.2371828540411194</v>
      </c>
      <c r="CE113" s="56">
        <f t="shared" si="56"/>
        <v>6.8754798953694092</v>
      </c>
      <c r="CF113" s="1"/>
      <c r="CG113" s="98">
        <v>2</v>
      </c>
      <c r="CH113" s="99">
        <v>-2.5</v>
      </c>
      <c r="CI113" s="99">
        <v>1</v>
      </c>
      <c r="CJ113" s="99">
        <v>-3</v>
      </c>
      <c r="CK113" s="99">
        <v>3.25</v>
      </c>
      <c r="CL113" s="99">
        <v>2.25</v>
      </c>
      <c r="CM113" s="99">
        <v>-4.120989999999999</v>
      </c>
      <c r="CN113" s="100">
        <v>-2.873660000000001</v>
      </c>
      <c r="CO113" s="13"/>
      <c r="CP113" s="101">
        <v>1.0610678633574504</v>
      </c>
      <c r="CQ113" s="102">
        <v>1.0266874255884237</v>
      </c>
      <c r="CR113" s="102">
        <v>1.0180236285374118</v>
      </c>
      <c r="CS113" s="102">
        <v>0.93497573037823967</v>
      </c>
      <c r="CT113" s="102">
        <v>1.0560557066215916</v>
      </c>
      <c r="CU113" s="103">
        <v>1.0027269752390648</v>
      </c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</row>
    <row r="114" spans="1:143" ht="12.75" x14ac:dyDescent="0.2">
      <c r="A114" s="3">
        <f t="shared" si="52"/>
        <v>2023</v>
      </c>
      <c r="B114" s="43">
        <v>45200</v>
      </c>
      <c r="C114" s="43">
        <v>45230</v>
      </c>
      <c r="D114" s="44">
        <f t="shared" si="57"/>
        <v>45200</v>
      </c>
      <c r="E114" s="94">
        <v>97.533900000000003</v>
      </c>
      <c r="F114" s="46">
        <v>84.867320000000007</v>
      </c>
      <c r="G114" s="94">
        <v>83.977630000000005</v>
      </c>
      <c r="H114" s="46">
        <v>80.693470000000005</v>
      </c>
      <c r="I114" s="94">
        <v>92.563649999999996</v>
      </c>
      <c r="J114" s="46">
        <v>79.558580000000006</v>
      </c>
      <c r="K114" s="94">
        <v>93.042209999999997</v>
      </c>
      <c r="L114" s="46">
        <v>85.358670000000004</v>
      </c>
      <c r="M114" s="94">
        <v>91.562659999999994</v>
      </c>
      <c r="N114" s="46">
        <v>85.000479999999996</v>
      </c>
      <c r="O114" s="94">
        <f t="shared" si="59"/>
        <v>84.227630000000005</v>
      </c>
      <c r="P114" s="46">
        <f t="shared" si="60"/>
        <v>79.693470000000005</v>
      </c>
      <c r="Q114" s="94">
        <f t="shared" si="61"/>
        <v>83.477630000000005</v>
      </c>
      <c r="R114" s="46">
        <f t="shared" si="62"/>
        <v>79.693470000000005</v>
      </c>
      <c r="S114" s="94">
        <f t="shared" si="63"/>
        <v>86.977630000000005</v>
      </c>
      <c r="T114" s="46">
        <f t="shared" si="64"/>
        <v>81.693470000000005</v>
      </c>
      <c r="U114" s="94">
        <f t="shared" si="65"/>
        <v>95.388710000000003</v>
      </c>
      <c r="V114" s="95">
        <f t="shared" si="66"/>
        <v>81.959960000000009</v>
      </c>
      <c r="W114" s="96">
        <v>7.5105917815134378</v>
      </c>
      <c r="X114" s="96">
        <v>7.9945420973500587</v>
      </c>
      <c r="Y114" s="96">
        <v>7.4507248101625496</v>
      </c>
      <c r="Z114" s="96">
        <v>7.4724893749365124</v>
      </c>
      <c r="AA114" s="96">
        <v>7.0096633354183213</v>
      </c>
      <c r="AB114" s="96">
        <v>7.8201184714685468</v>
      </c>
      <c r="AC114" s="96">
        <v>7.7768757413567853</v>
      </c>
      <c r="AD114" s="96">
        <v>7.2137218024703964</v>
      </c>
      <c r="AE114" s="96">
        <v>7.0307248687955424</v>
      </c>
      <c r="AF114" s="96">
        <f t="shared" si="67"/>
        <v>7.9088495874061984</v>
      </c>
      <c r="AG114" s="96">
        <f t="shared" si="68"/>
        <v>7.6632258526309114</v>
      </c>
      <c r="AH114" s="96">
        <f t="shared" si="69"/>
        <v>7.6010376777435367</v>
      </c>
      <c r="AI114" s="96">
        <f t="shared" si="70"/>
        <v>7.6143609938638548</v>
      </c>
      <c r="AJ114" s="96">
        <f t="shared" si="71"/>
        <v>7.7964316810929777</v>
      </c>
      <c r="AK114" s="126"/>
      <c r="AL114" s="99"/>
      <c r="AM114" s="13"/>
      <c r="AN114" s="13"/>
      <c r="AO114" s="13"/>
      <c r="AP114" s="13"/>
      <c r="AQ114" s="13"/>
      <c r="AR114" s="8">
        <f t="shared" si="72"/>
        <v>7.935932270918574</v>
      </c>
      <c r="AS114" s="8">
        <f t="shared" si="73"/>
        <v>7.3635631898266043</v>
      </c>
      <c r="AT114" s="8">
        <f t="shared" si="74"/>
        <v>8.2367224604756384</v>
      </c>
      <c r="AU114" s="8">
        <f t="shared" si="75"/>
        <v>7.6426606896577649</v>
      </c>
      <c r="AV114" s="8">
        <f t="shared" si="58"/>
        <v>7.7947196527196461</v>
      </c>
      <c r="AW114" s="8"/>
      <c r="AX114" s="8">
        <f t="shared" si="76"/>
        <v>7.6077355422634438</v>
      </c>
      <c r="AY114" s="8">
        <f t="shared" si="77"/>
        <v>7.9226995853442768</v>
      </c>
      <c r="AZ114" s="8">
        <f t="shared" si="78"/>
        <v>7.824427625328374</v>
      </c>
      <c r="BA114" s="8">
        <v>7.6024523147803897</v>
      </c>
      <c r="BB114" s="8">
        <f t="shared" si="79"/>
        <v>7.2045680453103005</v>
      </c>
      <c r="BC114" s="8">
        <v>7.4758549874393347</v>
      </c>
      <c r="BD114" s="8">
        <f t="shared" si="80"/>
        <v>7.5666675790422024</v>
      </c>
      <c r="BE114" s="5"/>
      <c r="BF114" s="60">
        <f t="shared" si="81"/>
        <v>92.087270599999997</v>
      </c>
      <c r="BG114" s="62">
        <f t="shared" si="82"/>
        <v>82.565441200000009</v>
      </c>
      <c r="BH114" s="62">
        <f t="shared" si="83"/>
        <v>86.971469899999988</v>
      </c>
      <c r="BI114" s="62">
        <f t="shared" si="84"/>
        <v>88.74092259999999</v>
      </c>
      <c r="BJ114" s="62">
        <f t="shared" si="85"/>
        <v>81.850441200000006</v>
      </c>
      <c r="BK114" s="62">
        <f t="shared" si="86"/>
        <v>89.738287799999995</v>
      </c>
      <c r="BL114" s="62">
        <f t="shared" si="87"/>
        <v>89.614347500000008</v>
      </c>
      <c r="BM114" s="62">
        <f t="shared" si="88"/>
        <v>82.277941200000001</v>
      </c>
      <c r="BN114" s="63">
        <f t="shared" si="89"/>
        <v>84.705441199999996</v>
      </c>
      <c r="BO114" s="50"/>
      <c r="BP114" s="104"/>
      <c r="BX114" s="53">
        <f t="shared" si="53"/>
        <v>2023</v>
      </c>
      <c r="BY114" s="97">
        <f t="shared" si="90"/>
        <v>45200</v>
      </c>
      <c r="BZ114" s="56">
        <f t="shared" si="54"/>
        <v>7.6993434408504475</v>
      </c>
      <c r="CA114" s="56">
        <f t="shared" si="55"/>
        <v>7.2045680453103005</v>
      </c>
      <c r="CB114" s="56">
        <v>7.5991359882497767</v>
      </c>
      <c r="CC114" s="56">
        <v>7.4726068171629114</v>
      </c>
      <c r="CD114" s="56">
        <v>7.5991359882497767</v>
      </c>
      <c r="CE114" s="56">
        <f t="shared" si="56"/>
        <v>7.2395152621288181</v>
      </c>
      <c r="CF114" s="1"/>
      <c r="CG114" s="98">
        <v>0.25</v>
      </c>
      <c r="CH114" s="99">
        <v>-1</v>
      </c>
      <c r="CI114" s="99">
        <v>-0.5</v>
      </c>
      <c r="CJ114" s="99">
        <v>-1</v>
      </c>
      <c r="CK114" s="99">
        <v>3</v>
      </c>
      <c r="CL114" s="99">
        <v>1</v>
      </c>
      <c r="CM114" s="99">
        <v>-2.1451899999999995</v>
      </c>
      <c r="CN114" s="100">
        <v>-2.9073599999999971</v>
      </c>
      <c r="CO114" s="13"/>
      <c r="CP114" s="101">
        <v>1.0583955614488101</v>
      </c>
      <c r="CQ114" s="102">
        <v>1.0255251587689302</v>
      </c>
      <c r="CR114" s="102">
        <v>1.0172028752878777</v>
      </c>
      <c r="CS114" s="102">
        <v>0.9380626701095679</v>
      </c>
      <c r="CT114" s="102">
        <v>1.0555384865626862</v>
      </c>
      <c r="CU114" s="103">
        <v>1.0025146267455702</v>
      </c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</row>
    <row r="115" spans="1:143" ht="12.75" x14ac:dyDescent="0.2">
      <c r="A115" s="3">
        <f t="shared" si="52"/>
        <v>2023</v>
      </c>
      <c r="B115" s="43">
        <v>45231</v>
      </c>
      <c r="C115" s="43">
        <v>45260</v>
      </c>
      <c r="D115" s="44">
        <f t="shared" si="57"/>
        <v>45231</v>
      </c>
      <c r="E115" s="94">
        <v>106.7555</v>
      </c>
      <c r="F115" s="46">
        <v>91.129840000000002</v>
      </c>
      <c r="G115" s="94">
        <v>88.752619999999993</v>
      </c>
      <c r="H115" s="46">
        <v>85.427109999999999</v>
      </c>
      <c r="I115" s="94">
        <v>100.8331</v>
      </c>
      <c r="J115" s="46">
        <v>85.718299999999999</v>
      </c>
      <c r="K115" s="94">
        <v>100.30159999999999</v>
      </c>
      <c r="L115" s="46">
        <v>90.734859999999998</v>
      </c>
      <c r="M115" s="94">
        <v>97.925349999999995</v>
      </c>
      <c r="N115" s="46">
        <v>90.40343</v>
      </c>
      <c r="O115" s="94">
        <f t="shared" si="59"/>
        <v>88.002619999999993</v>
      </c>
      <c r="P115" s="46">
        <f t="shared" si="60"/>
        <v>84.427109999999999</v>
      </c>
      <c r="Q115" s="94">
        <f t="shared" si="61"/>
        <v>88.252619999999993</v>
      </c>
      <c r="R115" s="46">
        <f t="shared" si="62"/>
        <v>84.927109999999999</v>
      </c>
      <c r="S115" s="94">
        <f t="shared" si="63"/>
        <v>91.502619999999993</v>
      </c>
      <c r="T115" s="46">
        <f t="shared" si="64"/>
        <v>85.927109999999999</v>
      </c>
      <c r="U115" s="94">
        <f t="shared" si="65"/>
        <v>104.07396</v>
      </c>
      <c r="V115" s="95">
        <f t="shared" si="66"/>
        <v>87.587950000000006</v>
      </c>
      <c r="W115" s="96">
        <v>8.0799422058873329</v>
      </c>
      <c r="X115" s="96">
        <v>8.6024594051910555</v>
      </c>
      <c r="Y115" s="96">
        <v>8.0964147153064658</v>
      </c>
      <c r="Z115" s="96">
        <v>8.298450863523879</v>
      </c>
      <c r="AA115" s="96">
        <v>8.0898553538519415</v>
      </c>
      <c r="AB115" s="96">
        <v>8.6252394508206844</v>
      </c>
      <c r="AC115" s="96">
        <v>8.5926756419365464</v>
      </c>
      <c r="AD115" s="96">
        <v>8.272287633419749</v>
      </c>
      <c r="AE115" s="96">
        <v>7.314183740734328</v>
      </c>
      <c r="AF115" s="96">
        <f t="shared" si="67"/>
        <v>8.733633245576959</v>
      </c>
      <c r="AG115" s="96">
        <f t="shared" si="68"/>
        <v>8.4885335217124336</v>
      </c>
      <c r="AH115" s="96">
        <f t="shared" si="69"/>
        <v>8.4267371019721207</v>
      </c>
      <c r="AI115" s="96">
        <f t="shared" si="70"/>
        <v>8.6999105777014254</v>
      </c>
      <c r="AJ115" s="96">
        <f t="shared" si="71"/>
        <v>8.6122317101876007</v>
      </c>
      <c r="AK115" s="126"/>
      <c r="AL115" s="99"/>
      <c r="AM115" s="13"/>
      <c r="AN115" s="13"/>
      <c r="AO115" s="13"/>
      <c r="AP115" s="13"/>
      <c r="AQ115" s="13"/>
      <c r="AR115" s="8">
        <f t="shared" si="72"/>
        <v>8.765081473662514</v>
      </c>
      <c r="AS115" s="8">
        <f t="shared" si="73"/>
        <v>8.4394508114846527</v>
      </c>
      <c r="AT115" s="8">
        <f t="shared" si="74"/>
        <v>9.09729627538991</v>
      </c>
      <c r="AU115" s="8">
        <f t="shared" si="75"/>
        <v>8.7593242671239828</v>
      </c>
      <c r="AV115" s="8">
        <f t="shared" si="58"/>
        <v>8.7652882069152653</v>
      </c>
      <c r="AW115" s="8"/>
      <c r="AX115" s="8">
        <f t="shared" si="76"/>
        <v>8.4481521973177429</v>
      </c>
      <c r="AY115" s="8">
        <f t="shared" si="77"/>
        <v>8.7505026300725977</v>
      </c>
      <c r="AZ115" s="8">
        <f t="shared" si="78"/>
        <v>8.6298262739186011</v>
      </c>
      <c r="BA115" s="8">
        <v>8.4452704334845787</v>
      </c>
      <c r="BB115" s="8">
        <f t="shared" si="79"/>
        <v>8.311435571115835</v>
      </c>
      <c r="BC115" s="8">
        <v>8.3048160757069898</v>
      </c>
      <c r="BD115" s="8">
        <f t="shared" si="80"/>
        <v>8.3963626956543234</v>
      </c>
      <c r="BE115" s="5"/>
      <c r="BF115" s="60">
        <f t="shared" si="81"/>
        <v>100.03646620000001</v>
      </c>
      <c r="BG115" s="62">
        <f t="shared" si="82"/>
        <v>87.322650699999997</v>
      </c>
      <c r="BH115" s="62">
        <f t="shared" si="83"/>
        <v>94.333735999999988</v>
      </c>
      <c r="BI115" s="62">
        <f t="shared" si="84"/>
        <v>94.6909244</v>
      </c>
      <c r="BJ115" s="62">
        <f t="shared" si="85"/>
        <v>86.822650699999997</v>
      </c>
      <c r="BK115" s="62">
        <f t="shared" si="86"/>
        <v>96.187901799999992</v>
      </c>
      <c r="BL115" s="62">
        <f t="shared" si="87"/>
        <v>96.984975699999993</v>
      </c>
      <c r="BM115" s="62">
        <f t="shared" si="88"/>
        <v>86.465150699999981</v>
      </c>
      <c r="BN115" s="63">
        <f t="shared" si="89"/>
        <v>89.105150699999996</v>
      </c>
      <c r="BO115" s="50"/>
      <c r="BP115" s="104"/>
      <c r="BX115" s="53">
        <f t="shared" si="53"/>
        <v>2023</v>
      </c>
      <c r="BY115" s="97">
        <f t="shared" si="90"/>
        <v>45231</v>
      </c>
      <c r="BZ115" s="56">
        <f t="shared" si="54"/>
        <v>8.3637018163457828</v>
      </c>
      <c r="CA115" s="56">
        <f t="shared" si="55"/>
        <v>8.311435571115835</v>
      </c>
      <c r="CB115" s="56">
        <v>8.4419541069539665</v>
      </c>
      <c r="CC115" s="56">
        <v>8.3015694181084392</v>
      </c>
      <c r="CD115" s="56">
        <v>8.4419541069539665</v>
      </c>
      <c r="CE115" s="56">
        <f t="shared" si="56"/>
        <v>8.3480867096181672</v>
      </c>
      <c r="CF115" s="1"/>
      <c r="CG115" s="98">
        <v>-0.75</v>
      </c>
      <c r="CH115" s="99">
        <v>-1</v>
      </c>
      <c r="CI115" s="99">
        <v>-0.5</v>
      </c>
      <c r="CJ115" s="99">
        <v>-0.5</v>
      </c>
      <c r="CK115" s="99">
        <v>2.75</v>
      </c>
      <c r="CL115" s="99">
        <v>0.5</v>
      </c>
      <c r="CM115" s="99">
        <v>-2.6815399999999983</v>
      </c>
      <c r="CN115" s="100">
        <v>-3.5418900000000022</v>
      </c>
      <c r="CO115" s="13"/>
      <c r="CP115" s="101">
        <v>1.052441400113115</v>
      </c>
      <c r="CQ115" s="102">
        <v>1.0229058002890719</v>
      </c>
      <c r="CR115" s="102">
        <v>1.0154590586313077</v>
      </c>
      <c r="CS115" s="102">
        <v>0.97486331929868664</v>
      </c>
      <c r="CT115" s="102">
        <v>1.0516934327276164</v>
      </c>
      <c r="CU115" s="103">
        <v>1.0022758997390302</v>
      </c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</row>
    <row r="116" spans="1:143" ht="12.75" x14ac:dyDescent="0.2">
      <c r="A116" s="3">
        <f t="shared" si="52"/>
        <v>2023</v>
      </c>
      <c r="B116" s="43">
        <v>45261</v>
      </c>
      <c r="C116" s="43">
        <v>45291</v>
      </c>
      <c r="D116" s="44">
        <f t="shared" si="57"/>
        <v>45261</v>
      </c>
      <c r="E116" s="94">
        <v>107.87990000000001</v>
      </c>
      <c r="F116" s="46">
        <v>92.715739999999997</v>
      </c>
      <c r="G116" s="94">
        <v>90.607380000000006</v>
      </c>
      <c r="H116" s="46">
        <v>87.938739999999996</v>
      </c>
      <c r="I116" s="94">
        <v>102.4228</v>
      </c>
      <c r="J116" s="46">
        <v>87.358260000000001</v>
      </c>
      <c r="K116" s="94">
        <v>98.610259999999997</v>
      </c>
      <c r="L116" s="46">
        <v>92.368020000000001</v>
      </c>
      <c r="M116" s="94">
        <v>98.560079999999999</v>
      </c>
      <c r="N116" s="46">
        <v>92.368020000000001</v>
      </c>
      <c r="O116" s="94">
        <f t="shared" si="59"/>
        <v>90.107380000000006</v>
      </c>
      <c r="P116" s="46">
        <f t="shared" si="60"/>
        <v>87.438739999999996</v>
      </c>
      <c r="Q116" s="94">
        <f t="shared" si="61"/>
        <v>90.107380000000006</v>
      </c>
      <c r="R116" s="46">
        <f t="shared" si="62"/>
        <v>87.438739999999996</v>
      </c>
      <c r="S116" s="94">
        <f t="shared" si="63"/>
        <v>93.107380000000006</v>
      </c>
      <c r="T116" s="46">
        <f t="shared" si="64"/>
        <v>88.688739999999996</v>
      </c>
      <c r="U116" s="94">
        <f t="shared" si="65"/>
        <v>103.47980000000001</v>
      </c>
      <c r="V116" s="95">
        <f t="shared" si="66"/>
        <v>89.896909999999991</v>
      </c>
      <c r="W116" s="96">
        <v>8.4542010991059495</v>
      </c>
      <c r="X116" s="96">
        <v>8.8140467705547962</v>
      </c>
      <c r="Y116" s="96">
        <v>8.4148381553624816</v>
      </c>
      <c r="Z116" s="96">
        <v>8.4901386763463371</v>
      </c>
      <c r="AA116" s="96">
        <v>8.2848014874509488</v>
      </c>
      <c r="AB116" s="96">
        <v>8.6656951846214287</v>
      </c>
      <c r="AC116" s="96">
        <v>8.6338151072150655</v>
      </c>
      <c r="AD116" s="96">
        <v>9.0560109707004042</v>
      </c>
      <c r="AE116" s="96">
        <v>7.3426655283809064</v>
      </c>
      <c r="AF116" s="96">
        <f t="shared" si="67"/>
        <v>8.9339277499970677</v>
      </c>
      <c r="AG116" s="96">
        <f t="shared" si="68"/>
        <v>8.6846549213189856</v>
      </c>
      <c r="AH116" s="96">
        <f t="shared" si="69"/>
        <v>8.6199900034192289</v>
      </c>
      <c r="AI116" s="96">
        <f t="shared" si="70"/>
        <v>9.4987597147114968</v>
      </c>
      <c r="AJ116" s="96">
        <f t="shared" si="71"/>
        <v>8.6533710426173709</v>
      </c>
      <c r="AK116" s="126"/>
      <c r="AL116" s="99"/>
      <c r="AM116" s="13"/>
      <c r="AN116" s="13"/>
      <c r="AO116" s="13"/>
      <c r="AP116" s="13"/>
      <c r="AQ116" s="13"/>
      <c r="AR116" s="8">
        <f t="shared" si="72"/>
        <v>8.8068941225887443</v>
      </c>
      <c r="AS116" s="8">
        <f t="shared" si="73"/>
        <v>9.235998567639399</v>
      </c>
      <c r="AT116" s="8">
        <f t="shared" si="74"/>
        <v>9.1406936165186696</v>
      </c>
      <c r="AU116" s="8">
        <f t="shared" si="75"/>
        <v>9.58606104623078</v>
      </c>
      <c r="AV116" s="8">
        <f t="shared" si="58"/>
        <v>9.1924118382443982</v>
      </c>
      <c r="AW116" s="8"/>
      <c r="AX116" s="8">
        <f t="shared" si="76"/>
        <v>8.6431947419071395</v>
      </c>
      <c r="AY116" s="8">
        <f t="shared" si="77"/>
        <v>8.7922473944343622</v>
      </c>
      <c r="AZ116" s="8">
        <f t="shared" si="78"/>
        <v>8.6702959600483354</v>
      </c>
      <c r="BA116" s="8">
        <v>8.6408701149766145</v>
      </c>
      <c r="BB116" s="8">
        <f t="shared" si="79"/>
        <v>8.5111959293482435</v>
      </c>
      <c r="BC116" s="8">
        <v>8.4971998430181834</v>
      </c>
      <c r="BD116" s="8">
        <f t="shared" si="80"/>
        <v>8.588917002859203</v>
      </c>
      <c r="BE116" s="5"/>
      <c r="BF116" s="60">
        <f t="shared" si="81"/>
        <v>101.35931120000001</v>
      </c>
      <c r="BG116" s="62">
        <f t="shared" si="82"/>
        <v>89.459864799999991</v>
      </c>
      <c r="BH116" s="62">
        <f t="shared" si="83"/>
        <v>95.945047799999998</v>
      </c>
      <c r="BI116" s="62">
        <f t="shared" si="84"/>
        <v>95.897494199999997</v>
      </c>
      <c r="BJ116" s="62">
        <f t="shared" si="85"/>
        <v>88.959864799999991</v>
      </c>
      <c r="BK116" s="62">
        <f t="shared" si="86"/>
        <v>95.926096799999996</v>
      </c>
      <c r="BL116" s="62">
        <f t="shared" si="87"/>
        <v>97.639157299999994</v>
      </c>
      <c r="BM116" s="62">
        <f t="shared" si="88"/>
        <v>88.959864799999991</v>
      </c>
      <c r="BN116" s="63">
        <f t="shared" si="89"/>
        <v>91.207364799999993</v>
      </c>
      <c r="BO116" s="50"/>
      <c r="BP116" s="104"/>
      <c r="BX116" s="53">
        <f t="shared" si="53"/>
        <v>2023</v>
      </c>
      <c r="BY116" s="97">
        <f t="shared" si="90"/>
        <v>45261</v>
      </c>
      <c r="BZ116" s="56">
        <f t="shared" si="54"/>
        <v>8.6913316548641664</v>
      </c>
      <c r="CA116" s="56">
        <f t="shared" si="55"/>
        <v>8.5111959293482435</v>
      </c>
      <c r="CB116" s="56">
        <v>8.6375537884460041</v>
      </c>
      <c r="CC116" s="56">
        <v>8.4939535364791379</v>
      </c>
      <c r="CD116" s="56">
        <v>8.6375537884460041</v>
      </c>
      <c r="CE116" s="56">
        <f t="shared" si="56"/>
        <v>8.5481545807173127</v>
      </c>
      <c r="CF116" s="1"/>
      <c r="CG116" s="98">
        <v>-0.5</v>
      </c>
      <c r="CH116" s="99">
        <v>-0.5</v>
      </c>
      <c r="CI116" s="99">
        <v>-0.5</v>
      </c>
      <c r="CJ116" s="99">
        <v>-0.5</v>
      </c>
      <c r="CK116" s="99">
        <v>2.5</v>
      </c>
      <c r="CL116" s="99">
        <v>0.75</v>
      </c>
      <c r="CM116" s="99">
        <v>-4.4000999999999948</v>
      </c>
      <c r="CN116" s="100">
        <v>-2.8188300000000055</v>
      </c>
      <c r="CO116" s="13"/>
      <c r="CP116" s="101">
        <v>1.0522711218942906</v>
      </c>
      <c r="CQ116" s="102">
        <v>1.02291084426154</v>
      </c>
      <c r="CR116" s="102">
        <v>1.0152943705660145</v>
      </c>
      <c r="CS116" s="102">
        <v>0.975814624857959</v>
      </c>
      <c r="CT116" s="102">
        <v>1.0488900405977368</v>
      </c>
      <c r="CU116" s="103">
        <v>1.0022650398647017</v>
      </c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</row>
    <row r="117" spans="1:143" ht="12.75" x14ac:dyDescent="0.2">
      <c r="A117" s="3">
        <f t="shared" si="52"/>
        <v>2024</v>
      </c>
      <c r="B117" s="43">
        <v>45292</v>
      </c>
      <c r="C117" s="43">
        <v>45322</v>
      </c>
      <c r="D117" s="44">
        <f t="shared" si="57"/>
        <v>45292</v>
      </c>
      <c r="E117" s="94">
        <v>112.0491</v>
      </c>
      <c r="F117" s="46">
        <v>98.319749999999999</v>
      </c>
      <c r="G117" s="94">
        <v>95.122550000000004</v>
      </c>
      <c r="H117" s="46">
        <v>91.69144</v>
      </c>
      <c r="I117" s="94">
        <v>106.29519999999999</v>
      </c>
      <c r="J117" s="46">
        <v>92.715119999999999</v>
      </c>
      <c r="K117" s="94">
        <v>103.34569999999999</v>
      </c>
      <c r="L117" s="46">
        <v>96.066789999999997</v>
      </c>
      <c r="M117" s="94">
        <v>103.3352</v>
      </c>
      <c r="N117" s="46">
        <v>96.066789999999997</v>
      </c>
      <c r="O117" s="94">
        <f t="shared" si="59"/>
        <v>94.622550000000004</v>
      </c>
      <c r="P117" s="46">
        <f t="shared" si="60"/>
        <v>91.19144</v>
      </c>
      <c r="Q117" s="94">
        <f t="shared" si="61"/>
        <v>94.622550000000004</v>
      </c>
      <c r="R117" s="46">
        <f t="shared" si="62"/>
        <v>91.19144</v>
      </c>
      <c r="S117" s="94">
        <f t="shared" si="63"/>
        <v>96.872550000000004</v>
      </c>
      <c r="T117" s="46">
        <f t="shared" si="64"/>
        <v>90.19144</v>
      </c>
      <c r="U117" s="94">
        <f t="shared" si="65"/>
        <v>106.14770999999999</v>
      </c>
      <c r="V117" s="95">
        <f t="shared" si="66"/>
        <v>94.24815000000001</v>
      </c>
      <c r="W117" s="96">
        <v>8.4636089145094378</v>
      </c>
      <c r="X117" s="96">
        <v>8.8209017445158313</v>
      </c>
      <c r="Y117" s="96">
        <v>8.3795592906477481</v>
      </c>
      <c r="Z117" s="96">
        <v>8.3840671551625015</v>
      </c>
      <c r="AA117" s="96">
        <v>8.1573215357552087</v>
      </c>
      <c r="AB117" s="96">
        <v>8.6970713630213368</v>
      </c>
      <c r="AC117" s="96">
        <v>8.544118871229907</v>
      </c>
      <c r="AD117" s="96">
        <v>9.4605075932949472</v>
      </c>
      <c r="AE117" s="96">
        <v>7.9818805039219134</v>
      </c>
      <c r="AF117" s="96">
        <f t="shared" si="67"/>
        <v>8.8366382668258669</v>
      </c>
      <c r="AG117" s="96">
        <f t="shared" si="68"/>
        <v>8.5828146198255872</v>
      </c>
      <c r="AH117" s="96">
        <f t="shared" si="69"/>
        <v>8.516039677994339</v>
      </c>
      <c r="AI117" s="96">
        <f t="shared" si="70"/>
        <v>9.9157024274074672</v>
      </c>
      <c r="AJ117" s="96">
        <f t="shared" si="71"/>
        <v>8.5638357652882213</v>
      </c>
      <c r="AK117" s="126"/>
      <c r="AL117" s="99"/>
      <c r="AM117" s="13"/>
      <c r="AN117" s="13"/>
      <c r="AO117" s="13"/>
      <c r="AP117" s="13"/>
      <c r="AQ117" s="13"/>
      <c r="AR117" s="8">
        <f t="shared" si="72"/>
        <v>8.7157301465900066</v>
      </c>
      <c r="AS117" s="8">
        <f t="shared" si="73"/>
        <v>9.6471141511281093</v>
      </c>
      <c r="AT117" s="8">
        <f t="shared" si="74"/>
        <v>9.0460745415097836</v>
      </c>
      <c r="AU117" s="8">
        <f t="shared" si="75"/>
        <v>10.012757839621832</v>
      </c>
      <c r="AV117" s="8">
        <f t="shared" si="58"/>
        <v>9.3554191697124338</v>
      </c>
      <c r="AW117" s="8"/>
      <c r="AX117" s="8">
        <f t="shared" si="76"/>
        <v>8.5352668611747067</v>
      </c>
      <c r="AY117" s="8">
        <f t="shared" si="77"/>
        <v>8.7012314269202502</v>
      </c>
      <c r="AZ117" s="8">
        <f t="shared" si="78"/>
        <v>8.7016829594301495</v>
      </c>
      <c r="BA117" s="8">
        <v>8.5324147020253509</v>
      </c>
      <c r="BB117" s="8">
        <f t="shared" si="79"/>
        <v>8.380567840716477</v>
      </c>
      <c r="BC117" s="8">
        <v>8.3905275786786078</v>
      </c>
      <c r="BD117" s="8">
        <f t="shared" si="80"/>
        <v>8.4823660021722773</v>
      </c>
      <c r="BE117" s="5"/>
      <c r="BF117" s="60">
        <f t="shared" si="81"/>
        <v>106.14547949999999</v>
      </c>
      <c r="BG117" s="62">
        <f t="shared" si="82"/>
        <v>93.647172699999999</v>
      </c>
      <c r="BH117" s="62">
        <f t="shared" si="83"/>
        <v>100.45576559999998</v>
      </c>
      <c r="BI117" s="62">
        <f t="shared" si="84"/>
        <v>100.2097837</v>
      </c>
      <c r="BJ117" s="62">
        <f t="shared" si="85"/>
        <v>93.147172699999999</v>
      </c>
      <c r="BK117" s="62">
        <f t="shared" si="86"/>
        <v>100.21576869999998</v>
      </c>
      <c r="BL117" s="62">
        <f t="shared" si="87"/>
        <v>101.03089919999999</v>
      </c>
      <c r="BM117" s="62">
        <f t="shared" si="88"/>
        <v>93.147172699999999</v>
      </c>
      <c r="BN117" s="63">
        <f t="shared" si="89"/>
        <v>93.999672699999991</v>
      </c>
      <c r="BO117" s="50"/>
      <c r="BP117" s="104"/>
      <c r="BX117" s="53">
        <f t="shared" si="53"/>
        <v>2024</v>
      </c>
      <c r="BY117" s="97">
        <f t="shared" si="90"/>
        <v>45292</v>
      </c>
      <c r="BZ117" s="56">
        <f t="shared" si="54"/>
        <v>8.655032792105926</v>
      </c>
      <c r="CA117" s="56">
        <f t="shared" si="55"/>
        <v>8.380567840716477</v>
      </c>
      <c r="CB117" s="56">
        <v>8.5290983754947405</v>
      </c>
      <c r="CC117" s="56">
        <v>8.3872810774853424</v>
      </c>
      <c r="CD117" s="56">
        <v>8.5290983754947405</v>
      </c>
      <c r="CE117" s="56">
        <f t="shared" si="56"/>
        <v>8.4173254020476289</v>
      </c>
      <c r="CF117" s="1"/>
      <c r="CG117" s="98">
        <v>-0.5</v>
      </c>
      <c r="CH117" s="99">
        <v>-0.5</v>
      </c>
      <c r="CI117" s="99">
        <v>-0.5</v>
      </c>
      <c r="CJ117" s="99">
        <v>-0.5</v>
      </c>
      <c r="CK117" s="99">
        <v>1.75</v>
      </c>
      <c r="CL117" s="99">
        <v>-1.5</v>
      </c>
      <c r="CM117" s="99">
        <v>-5.9013900000000064</v>
      </c>
      <c r="CN117" s="100">
        <v>-4.0715999999999966</v>
      </c>
      <c r="CO117" s="13"/>
      <c r="CP117" s="101">
        <v>1.0539799006004733</v>
      </c>
      <c r="CQ117" s="102">
        <v>1.0237053760406376</v>
      </c>
      <c r="CR117" s="102">
        <v>1.0157408713920637</v>
      </c>
      <c r="CS117" s="102">
        <v>0.97295517614411353</v>
      </c>
      <c r="CT117" s="102">
        <v>1.0481152654467647</v>
      </c>
      <c r="CU117" s="103">
        <v>1.00230765680528</v>
      </c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</row>
    <row r="118" spans="1:143" ht="12.75" x14ac:dyDescent="0.2">
      <c r="A118" s="3">
        <f t="shared" si="52"/>
        <v>2024</v>
      </c>
      <c r="B118" s="43">
        <v>45323</v>
      </c>
      <c r="C118" s="43">
        <v>45351</v>
      </c>
      <c r="D118" s="44">
        <f t="shared" si="57"/>
        <v>45323</v>
      </c>
      <c r="E118" s="94">
        <v>106.80880000000001</v>
      </c>
      <c r="F118" s="46">
        <v>96.625470000000007</v>
      </c>
      <c r="G118" s="94">
        <v>91.147970000000001</v>
      </c>
      <c r="H118" s="46">
        <v>88.568119999999993</v>
      </c>
      <c r="I118" s="94">
        <v>100.6276</v>
      </c>
      <c r="J118" s="46">
        <v>90.750330000000005</v>
      </c>
      <c r="K118" s="94">
        <v>100.006</v>
      </c>
      <c r="L118" s="46">
        <v>92.951139999999995</v>
      </c>
      <c r="M118" s="94">
        <v>99.182199999999995</v>
      </c>
      <c r="N118" s="46">
        <v>92.935950000000005</v>
      </c>
      <c r="O118" s="94">
        <f t="shared" si="59"/>
        <v>90.147970000000001</v>
      </c>
      <c r="P118" s="46">
        <f t="shared" si="60"/>
        <v>87.318119999999993</v>
      </c>
      <c r="Q118" s="94">
        <f t="shared" si="61"/>
        <v>91.147970000000001</v>
      </c>
      <c r="R118" s="46">
        <f t="shared" si="62"/>
        <v>88.068119999999993</v>
      </c>
      <c r="S118" s="94">
        <f t="shared" si="63"/>
        <v>93.647970000000001</v>
      </c>
      <c r="T118" s="46">
        <f t="shared" si="64"/>
        <v>90.818119999999993</v>
      </c>
      <c r="U118" s="94">
        <f t="shared" si="65"/>
        <v>104.17891</v>
      </c>
      <c r="V118" s="95">
        <f t="shared" si="66"/>
        <v>93.096320000000006</v>
      </c>
      <c r="W118" s="96">
        <v>8.4699919145384968</v>
      </c>
      <c r="X118" s="96">
        <v>8.37975119202342</v>
      </c>
      <c r="Y118" s="96">
        <v>8.1210685340316218</v>
      </c>
      <c r="Z118" s="96">
        <v>8.1093446514507406</v>
      </c>
      <c r="AA118" s="96">
        <v>7.9088883501935099</v>
      </c>
      <c r="AB118" s="96">
        <v>8.4109268804373603</v>
      </c>
      <c r="AC118" s="96">
        <v>8.2566889483863832</v>
      </c>
      <c r="AD118" s="96">
        <v>8.9470309380811361</v>
      </c>
      <c r="AE118" s="96">
        <v>8.0344785427799881</v>
      </c>
      <c r="AF118" s="96">
        <f t="shared" si="67"/>
        <v>8.5608642546104718</v>
      </c>
      <c r="AG118" s="96">
        <f t="shared" si="68"/>
        <v>8.3075663578742844</v>
      </c>
      <c r="AH118" s="96">
        <f t="shared" si="69"/>
        <v>8.2410542998833609</v>
      </c>
      <c r="AI118" s="96">
        <f t="shared" si="70"/>
        <v>9.4003895856502879</v>
      </c>
      <c r="AJ118" s="96">
        <f t="shared" si="71"/>
        <v>8.2764059436781654</v>
      </c>
      <c r="AK118" s="126"/>
      <c r="AL118" s="99"/>
      <c r="AM118" s="13"/>
      <c r="AN118" s="13"/>
      <c r="AO118" s="13"/>
      <c r="AP118" s="13"/>
      <c r="AQ118" s="13"/>
      <c r="AR118" s="8">
        <f t="shared" si="72"/>
        <v>8.423596878124183</v>
      </c>
      <c r="AS118" s="8">
        <f t="shared" si="73"/>
        <v>9.1252352455342383</v>
      </c>
      <c r="AT118" s="8">
        <f t="shared" si="74"/>
        <v>8.742869472416027</v>
      </c>
      <c r="AU118" s="8">
        <f t="shared" si="75"/>
        <v>9.4710998132691238</v>
      </c>
      <c r="AV118" s="8">
        <f t="shared" si="58"/>
        <v>8.9407003523358917</v>
      </c>
      <c r="AW118" s="8"/>
      <c r="AX118" s="8">
        <f t="shared" si="76"/>
        <v>8.2557364341175621</v>
      </c>
      <c r="AY118" s="8">
        <f t="shared" si="77"/>
        <v>8.409572448895366</v>
      </c>
      <c r="AZ118" s="8">
        <f t="shared" si="78"/>
        <v>8.4154397916516501</v>
      </c>
      <c r="BA118" s="8">
        <v>8.2520856127205988</v>
      </c>
      <c r="BB118" s="8">
        <f t="shared" si="79"/>
        <v>8.125999559579375</v>
      </c>
      <c r="BC118" s="8">
        <v>8.1148074656601192</v>
      </c>
      <c r="BD118" s="8">
        <f t="shared" si="80"/>
        <v>8.2064016589158619</v>
      </c>
      <c r="BE118" s="5"/>
      <c r="BF118" s="60">
        <f t="shared" si="81"/>
        <v>102.4299681</v>
      </c>
      <c r="BG118" s="62">
        <f t="shared" si="82"/>
        <v>90.038634499999986</v>
      </c>
      <c r="BH118" s="62">
        <f t="shared" si="83"/>
        <v>96.380373899999995</v>
      </c>
      <c r="BI118" s="62">
        <f t="shared" si="84"/>
        <v>96.496312499999988</v>
      </c>
      <c r="BJ118" s="62">
        <f t="shared" si="85"/>
        <v>89.823634499999997</v>
      </c>
      <c r="BK118" s="62">
        <f t="shared" si="86"/>
        <v>96.972410199999999</v>
      </c>
      <c r="BL118" s="62">
        <f t="shared" si="87"/>
        <v>99.413396300000002</v>
      </c>
      <c r="BM118" s="62">
        <f t="shared" si="88"/>
        <v>88.931134499999985</v>
      </c>
      <c r="BN118" s="63">
        <f t="shared" si="89"/>
        <v>92.431134499999985</v>
      </c>
      <c r="BO118" s="50"/>
      <c r="BP118" s="104"/>
      <c r="BX118" s="53">
        <f t="shared" si="53"/>
        <v>2024</v>
      </c>
      <c r="BY118" s="97">
        <f t="shared" si="90"/>
        <v>45323</v>
      </c>
      <c r="BZ118" s="56">
        <f t="shared" si="54"/>
        <v>8.3890684371145419</v>
      </c>
      <c r="CA118" s="56">
        <f t="shared" si="55"/>
        <v>8.125999559579375</v>
      </c>
      <c r="CB118" s="56">
        <v>8.2487692861899884</v>
      </c>
      <c r="CC118" s="56">
        <v>8.1115604613362251</v>
      </c>
      <c r="CD118" s="56">
        <v>8.2487692861899884</v>
      </c>
      <c r="CE118" s="56">
        <f t="shared" si="56"/>
        <v>8.1623652362412873</v>
      </c>
      <c r="CF118" s="1"/>
      <c r="CG118" s="98">
        <v>-1</v>
      </c>
      <c r="CH118" s="99">
        <v>-1.25</v>
      </c>
      <c r="CI118" s="99">
        <v>0</v>
      </c>
      <c r="CJ118" s="99">
        <v>-0.5</v>
      </c>
      <c r="CK118" s="99">
        <v>2.5</v>
      </c>
      <c r="CL118" s="99">
        <v>2.25</v>
      </c>
      <c r="CM118" s="99">
        <v>-2.6298900000000032</v>
      </c>
      <c r="CN118" s="100">
        <v>-3.5291500000000013</v>
      </c>
      <c r="CO118" s="13"/>
      <c r="CP118" s="101">
        <v>1.0556789262963384</v>
      </c>
      <c r="CQ118" s="102">
        <v>1.0244436159693968</v>
      </c>
      <c r="CR118" s="102">
        <v>1.0162417129982333</v>
      </c>
      <c r="CS118" s="102">
        <v>0.97528082602564314</v>
      </c>
      <c r="CT118" s="102">
        <v>1.0506714071636354</v>
      </c>
      <c r="CU118" s="103">
        <v>1.0023880026745631</v>
      </c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</row>
    <row r="119" spans="1:143" ht="12.75" x14ac:dyDescent="0.2">
      <c r="A119" s="3">
        <f t="shared" si="52"/>
        <v>2024</v>
      </c>
      <c r="B119" s="43">
        <v>45352</v>
      </c>
      <c r="C119" s="43">
        <v>45382</v>
      </c>
      <c r="D119" s="44">
        <f t="shared" si="57"/>
        <v>45352</v>
      </c>
      <c r="E119" s="94">
        <v>91.545469999999995</v>
      </c>
      <c r="F119" s="46">
        <v>83.504509999999996</v>
      </c>
      <c r="G119" s="94">
        <v>85.912700000000001</v>
      </c>
      <c r="H119" s="46">
        <v>82.983189999999993</v>
      </c>
      <c r="I119" s="94">
        <v>85.877570000000006</v>
      </c>
      <c r="J119" s="46">
        <v>78.19041</v>
      </c>
      <c r="K119" s="94">
        <v>90.070340000000002</v>
      </c>
      <c r="L119" s="46">
        <v>86.375240000000005</v>
      </c>
      <c r="M119" s="94">
        <v>90.019720000000007</v>
      </c>
      <c r="N119" s="46">
        <v>86.269180000000006</v>
      </c>
      <c r="O119" s="94">
        <f t="shared" si="59"/>
        <v>84.912700000000001</v>
      </c>
      <c r="P119" s="46">
        <f t="shared" si="60"/>
        <v>81.483189999999993</v>
      </c>
      <c r="Q119" s="94">
        <f t="shared" si="61"/>
        <v>85.912700000000001</v>
      </c>
      <c r="R119" s="46">
        <f t="shared" si="62"/>
        <v>82.483189999999993</v>
      </c>
      <c r="S119" s="94">
        <f t="shared" si="63"/>
        <v>88.162700000000001</v>
      </c>
      <c r="T119" s="46">
        <f t="shared" si="64"/>
        <v>84.983189999999993</v>
      </c>
      <c r="U119" s="94">
        <f t="shared" si="65"/>
        <v>89.045779999999993</v>
      </c>
      <c r="V119" s="95">
        <f t="shared" si="66"/>
        <v>81.77852</v>
      </c>
      <c r="W119" s="96">
        <v>7.6227118339646029</v>
      </c>
      <c r="X119" s="96">
        <v>7.6219385748673707</v>
      </c>
      <c r="Y119" s="96">
        <v>7.5082455529839773</v>
      </c>
      <c r="Z119" s="96">
        <v>7.6025099572026615</v>
      </c>
      <c r="AA119" s="96">
        <v>7.395484244304666</v>
      </c>
      <c r="AB119" s="96">
        <v>7.8863650347038448</v>
      </c>
      <c r="AC119" s="96">
        <v>7.7298166803302681</v>
      </c>
      <c r="AD119" s="96">
        <v>8.0738453263815728</v>
      </c>
      <c r="AE119" s="96">
        <v>8.0215816786949219</v>
      </c>
      <c r="AF119" s="96">
        <f t="shared" si="67"/>
        <v>8.0508685011360317</v>
      </c>
      <c r="AG119" s="96">
        <f t="shared" si="68"/>
        <v>7.799020078334407</v>
      </c>
      <c r="AH119" s="96">
        <f t="shared" si="69"/>
        <v>7.7335605195895178</v>
      </c>
      <c r="AI119" s="96">
        <f t="shared" si="70"/>
        <v>8.521683937764637</v>
      </c>
      <c r="AJ119" s="96">
        <f t="shared" si="71"/>
        <v>7.7495335885037449</v>
      </c>
      <c r="AK119" s="126"/>
      <c r="AL119" s="99"/>
      <c r="AM119" s="13"/>
      <c r="AN119" s="13"/>
      <c r="AO119" s="13"/>
      <c r="AP119" s="13"/>
      <c r="AQ119" s="13"/>
      <c r="AR119" s="8">
        <f t="shared" si="72"/>
        <v>7.888103161226006</v>
      </c>
      <c r="AS119" s="8">
        <f t="shared" si="73"/>
        <v>8.2377613033657617</v>
      </c>
      <c r="AT119" s="8">
        <f t="shared" si="74"/>
        <v>8.1870806357523289</v>
      </c>
      <c r="AU119" s="8">
        <f t="shared" si="75"/>
        <v>8.5499907613379804</v>
      </c>
      <c r="AV119" s="8">
        <f t="shared" si="58"/>
        <v>8.2157339654205188</v>
      </c>
      <c r="AW119" s="8"/>
      <c r="AX119" s="8">
        <f t="shared" si="76"/>
        <v>7.740031617015326</v>
      </c>
      <c r="AY119" s="8">
        <f t="shared" si="77"/>
        <v>7.8749481281890077</v>
      </c>
      <c r="AZ119" s="8">
        <f t="shared" si="78"/>
        <v>7.8906970356055597</v>
      </c>
      <c r="BA119" s="8">
        <v>7.7349077324357571</v>
      </c>
      <c r="BB119" s="8">
        <f t="shared" si="79"/>
        <v>7.5999168606462408</v>
      </c>
      <c r="BC119" s="8">
        <v>7.6061326650660988</v>
      </c>
      <c r="BD119" s="8">
        <f t="shared" si="80"/>
        <v>7.6972758987470229</v>
      </c>
      <c r="BE119" s="5"/>
      <c r="BF119" s="60">
        <f t="shared" si="81"/>
        <v>88.087857199999988</v>
      </c>
      <c r="BG119" s="62">
        <f t="shared" si="82"/>
        <v>84.653010699999996</v>
      </c>
      <c r="BH119" s="62">
        <f t="shared" si="83"/>
        <v>82.572091199999988</v>
      </c>
      <c r="BI119" s="62">
        <f t="shared" si="84"/>
        <v>88.406987799999996</v>
      </c>
      <c r="BJ119" s="62">
        <f t="shared" si="85"/>
        <v>84.438010700000007</v>
      </c>
      <c r="BK119" s="62">
        <f t="shared" si="86"/>
        <v>88.481447000000003</v>
      </c>
      <c r="BL119" s="62">
        <f t="shared" si="87"/>
        <v>85.920858199999998</v>
      </c>
      <c r="BM119" s="62">
        <f t="shared" si="88"/>
        <v>83.438010699999992</v>
      </c>
      <c r="BN119" s="63">
        <f t="shared" si="89"/>
        <v>86.795510699999994</v>
      </c>
      <c r="BO119" s="50"/>
      <c r="BP119" s="104"/>
      <c r="BX119" s="53">
        <f t="shared" si="53"/>
        <v>2024</v>
      </c>
      <c r="BY119" s="97">
        <f t="shared" si="90"/>
        <v>45352</v>
      </c>
      <c r="BZ119" s="56">
        <f t="shared" si="54"/>
        <v>7.7585272486716512</v>
      </c>
      <c r="CA119" s="56">
        <f t="shared" si="55"/>
        <v>7.5999168606462408</v>
      </c>
      <c r="CB119" s="56">
        <v>7.7315914059051449</v>
      </c>
      <c r="CC119" s="56">
        <v>7.6028847325187598</v>
      </c>
      <c r="CD119" s="56">
        <v>7.7315914059051449</v>
      </c>
      <c r="CE119" s="56">
        <f t="shared" si="56"/>
        <v>7.6354726809366431</v>
      </c>
      <c r="CF119" s="1"/>
      <c r="CG119" s="98">
        <v>-1</v>
      </c>
      <c r="CH119" s="99">
        <v>-1.5</v>
      </c>
      <c r="CI119" s="99">
        <v>0</v>
      </c>
      <c r="CJ119" s="99">
        <v>-0.5</v>
      </c>
      <c r="CK119" s="99">
        <v>2.25</v>
      </c>
      <c r="CL119" s="99">
        <v>2</v>
      </c>
      <c r="CM119" s="99">
        <v>-2.4996900000000011</v>
      </c>
      <c r="CN119" s="100">
        <v>-1.7259899999999959</v>
      </c>
      <c r="CO119" s="13"/>
      <c r="CP119" s="101">
        <v>1.058975068294201</v>
      </c>
      <c r="CQ119" s="102">
        <v>1.0258480583699296</v>
      </c>
      <c r="CR119" s="102">
        <v>1.0172378021370032</v>
      </c>
      <c r="CS119" s="102">
        <v>0.97276876793803368</v>
      </c>
      <c r="CT119" s="102">
        <v>1.0554678215000894</v>
      </c>
      <c r="CU119" s="103">
        <v>1.0025507601265176</v>
      </c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</row>
    <row r="120" spans="1:143" ht="12.75" x14ac:dyDescent="0.2">
      <c r="A120" s="3">
        <f t="shared" si="52"/>
        <v>2024</v>
      </c>
      <c r="B120" s="43">
        <v>45383</v>
      </c>
      <c r="C120" s="43">
        <v>45412</v>
      </c>
      <c r="D120" s="44">
        <f t="shared" si="57"/>
        <v>45383</v>
      </c>
      <c r="E120" s="94">
        <v>88.524799999999999</v>
      </c>
      <c r="F120" s="46">
        <v>81.1828</v>
      </c>
      <c r="G120" s="94">
        <v>87.532910000000001</v>
      </c>
      <c r="H120" s="46">
        <v>83.251279999999994</v>
      </c>
      <c r="I120" s="94">
        <v>82.989810000000006</v>
      </c>
      <c r="J120" s="46">
        <v>75.970860000000002</v>
      </c>
      <c r="K120" s="94">
        <v>94.536959999999993</v>
      </c>
      <c r="L120" s="46">
        <v>87.912450000000007</v>
      </c>
      <c r="M120" s="94">
        <v>92.207669999999993</v>
      </c>
      <c r="N120" s="46">
        <v>87.034719999999993</v>
      </c>
      <c r="O120" s="94">
        <f t="shared" si="59"/>
        <v>86.282910000000001</v>
      </c>
      <c r="P120" s="46">
        <f t="shared" si="60"/>
        <v>82.251279999999994</v>
      </c>
      <c r="Q120" s="94">
        <f t="shared" si="61"/>
        <v>84.532910000000001</v>
      </c>
      <c r="R120" s="46">
        <f t="shared" si="62"/>
        <v>82.501279999999994</v>
      </c>
      <c r="S120" s="94">
        <f t="shared" si="63"/>
        <v>89.782910000000001</v>
      </c>
      <c r="T120" s="46">
        <f t="shared" si="64"/>
        <v>81.251279999999994</v>
      </c>
      <c r="U120" s="94">
        <f t="shared" si="65"/>
        <v>88.665610000000001</v>
      </c>
      <c r="V120" s="95">
        <f t="shared" si="66"/>
        <v>85.91592</v>
      </c>
      <c r="W120" s="96">
        <v>7.5401204391578247</v>
      </c>
      <c r="X120" s="96">
        <v>7.6127642808682285</v>
      </c>
      <c r="Y120" s="96">
        <v>7.4001117534532401</v>
      </c>
      <c r="Z120" s="96">
        <v>7.4506225901831797</v>
      </c>
      <c r="AA120" s="96">
        <v>6.9839892639923207</v>
      </c>
      <c r="AB120" s="96">
        <v>7.7179049021123163</v>
      </c>
      <c r="AC120" s="96">
        <v>7.5655767306874138</v>
      </c>
      <c r="AD120" s="96">
        <v>7.7720551545718486</v>
      </c>
      <c r="AE120" s="96">
        <v>7.7281514394367496</v>
      </c>
      <c r="AF120" s="96">
        <f t="shared" si="67"/>
        <v>7.8833428464705912</v>
      </c>
      <c r="AG120" s="96">
        <f t="shared" si="68"/>
        <v>7.6393790567775666</v>
      </c>
      <c r="AH120" s="96">
        <f t="shared" si="69"/>
        <v>7.5789138933838212</v>
      </c>
      <c r="AI120" s="96">
        <f t="shared" si="70"/>
        <v>8.1635037355976916</v>
      </c>
      <c r="AJ120" s="96">
        <f t="shared" si="71"/>
        <v>7.5852934725190435</v>
      </c>
      <c r="AK120" s="126"/>
      <c r="AL120" s="99"/>
      <c r="AM120" s="13"/>
      <c r="AN120" s="13"/>
      <c r="AO120" s="13"/>
      <c r="AP120" s="13"/>
      <c r="AQ120" s="13"/>
      <c r="AR120" s="8">
        <f t="shared" si="72"/>
        <v>7.7211756791212656</v>
      </c>
      <c r="AS120" s="8">
        <f t="shared" si="73"/>
        <v>7.9310328026952419</v>
      </c>
      <c r="AT120" s="8">
        <f t="shared" si="74"/>
        <v>8.0138266307873458</v>
      </c>
      <c r="AU120" s="8">
        <f t="shared" si="75"/>
        <v>8.2316373032493502</v>
      </c>
      <c r="AV120" s="8">
        <f t="shared" si="58"/>
        <v>7.9744181039633011</v>
      </c>
      <c r="AW120" s="8"/>
      <c r="AX120" s="8">
        <f t="shared" si="76"/>
        <v>7.5854860665274524</v>
      </c>
      <c r="AY120" s="8">
        <f t="shared" si="77"/>
        <v>7.7082916597538436</v>
      </c>
      <c r="AZ120" s="8">
        <f t="shared" si="78"/>
        <v>7.722178804668733</v>
      </c>
      <c r="BA120" s="8">
        <v>7.5799203966404471</v>
      </c>
      <c r="BB120" s="8">
        <f t="shared" si="79"/>
        <v>7.1782599487573737</v>
      </c>
      <c r="BC120" s="8">
        <v>7.4536935234561428</v>
      </c>
      <c r="BD120" s="8">
        <f t="shared" si="80"/>
        <v>7.5447019489534703</v>
      </c>
      <c r="BE120" s="5"/>
      <c r="BF120" s="60">
        <f t="shared" si="81"/>
        <v>85.367739999999998</v>
      </c>
      <c r="BG120" s="62">
        <f t="shared" si="82"/>
        <v>85.6918091</v>
      </c>
      <c r="BH120" s="62">
        <f t="shared" si="83"/>
        <v>79.971661499999996</v>
      </c>
      <c r="BI120" s="62">
        <f t="shared" si="84"/>
        <v>89.983301499999982</v>
      </c>
      <c r="BJ120" s="62">
        <f t="shared" si="85"/>
        <v>83.659309100000002</v>
      </c>
      <c r="BK120" s="62">
        <f t="shared" si="86"/>
        <v>91.688420699999995</v>
      </c>
      <c r="BL120" s="62">
        <f t="shared" si="87"/>
        <v>87.483243299999998</v>
      </c>
      <c r="BM120" s="62">
        <f t="shared" si="88"/>
        <v>84.549309099999988</v>
      </c>
      <c r="BN120" s="63">
        <f t="shared" si="89"/>
        <v>86.114309099999986</v>
      </c>
      <c r="BO120" s="50"/>
      <c r="BP120" s="104"/>
      <c r="BX120" s="53">
        <f t="shared" si="53"/>
        <v>2024</v>
      </c>
      <c r="BY120" s="97">
        <f t="shared" si="90"/>
        <v>45383</v>
      </c>
      <c r="BZ120" s="56">
        <f t="shared" si="54"/>
        <v>7.6472670371985183</v>
      </c>
      <c r="CA120" s="56">
        <f t="shared" si="55"/>
        <v>7.1782599487573737</v>
      </c>
      <c r="CB120" s="56">
        <v>7.5766040701098341</v>
      </c>
      <c r="CC120" s="56">
        <v>7.4504453127397561</v>
      </c>
      <c r="CD120" s="56">
        <v>7.5766040701098341</v>
      </c>
      <c r="CE120" s="56">
        <f t="shared" si="56"/>
        <v>7.2131666666587853</v>
      </c>
      <c r="CF120" s="1"/>
      <c r="CG120" s="98">
        <v>-1.25</v>
      </c>
      <c r="CH120" s="99">
        <v>-1</v>
      </c>
      <c r="CI120" s="99">
        <v>-3</v>
      </c>
      <c r="CJ120" s="99">
        <v>-0.75</v>
      </c>
      <c r="CK120" s="99">
        <v>2.25</v>
      </c>
      <c r="CL120" s="99">
        <v>-2</v>
      </c>
      <c r="CM120" s="99">
        <v>0.14081000000000188</v>
      </c>
      <c r="CN120" s="100">
        <v>4.7331199999999995</v>
      </c>
      <c r="CO120" s="13"/>
      <c r="CP120" s="101">
        <v>1.0580784023146679</v>
      </c>
      <c r="CQ120" s="102">
        <v>1.0253343213012949</v>
      </c>
      <c r="CR120" s="102">
        <v>1.0172188701880667</v>
      </c>
      <c r="CS120" s="102">
        <v>0.937369888147913</v>
      </c>
      <c r="CT120" s="102">
        <v>1.0503661609755273</v>
      </c>
      <c r="CU120" s="103">
        <v>1.0026061122018173</v>
      </c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</row>
    <row r="121" spans="1:143" ht="12.75" x14ac:dyDescent="0.2">
      <c r="A121" s="3">
        <f t="shared" si="52"/>
        <v>2024</v>
      </c>
      <c r="B121" s="43">
        <v>45413</v>
      </c>
      <c r="C121" s="43">
        <v>45443</v>
      </c>
      <c r="D121" s="44">
        <f t="shared" si="57"/>
        <v>45413</v>
      </c>
      <c r="E121" s="94">
        <v>78.955730000000003</v>
      </c>
      <c r="F121" s="46">
        <v>72.514759999999995</v>
      </c>
      <c r="G121" s="94">
        <v>84.309309999999996</v>
      </c>
      <c r="H121" s="46">
        <v>81.58175</v>
      </c>
      <c r="I121" s="94">
        <v>73.84178</v>
      </c>
      <c r="J121" s="46">
        <v>67.684219999999996</v>
      </c>
      <c r="K121" s="94">
        <v>86.86336</v>
      </c>
      <c r="L121" s="46">
        <v>83.103170000000006</v>
      </c>
      <c r="M121" s="94">
        <v>87.703140000000005</v>
      </c>
      <c r="N121" s="46">
        <v>83.80977</v>
      </c>
      <c r="O121" s="94">
        <f t="shared" si="59"/>
        <v>83.309309999999996</v>
      </c>
      <c r="P121" s="46">
        <f t="shared" si="60"/>
        <v>80.08175</v>
      </c>
      <c r="Q121" s="94">
        <f t="shared" si="61"/>
        <v>83.309309999999996</v>
      </c>
      <c r="R121" s="46">
        <f t="shared" si="62"/>
        <v>80.58175</v>
      </c>
      <c r="S121" s="94">
        <f t="shared" si="63"/>
        <v>87.059309999999996</v>
      </c>
      <c r="T121" s="46">
        <f t="shared" si="64"/>
        <v>79.58175</v>
      </c>
      <c r="U121" s="94">
        <f t="shared" si="65"/>
        <v>79.093680000000006</v>
      </c>
      <c r="V121" s="95">
        <f t="shared" si="66"/>
        <v>74.860659999999996</v>
      </c>
      <c r="W121" s="96">
        <v>7.5952981979641567</v>
      </c>
      <c r="X121" s="96">
        <v>7.6908387213514198</v>
      </c>
      <c r="Y121" s="96">
        <v>7.2727823909386569</v>
      </c>
      <c r="Z121" s="96">
        <v>7.2140285749179558</v>
      </c>
      <c r="AA121" s="96">
        <v>6.7473946796342794</v>
      </c>
      <c r="AB121" s="96">
        <v>7.4650328415394958</v>
      </c>
      <c r="AC121" s="96">
        <v>7.288876063361978</v>
      </c>
      <c r="AD121" s="96">
        <v>7.4793895355373854</v>
      </c>
      <c r="AE121" s="96">
        <v>7.438994393961873</v>
      </c>
      <c r="AF121" s="96">
        <f t="shared" si="67"/>
        <v>7.6479323744479322</v>
      </c>
      <c r="AG121" s="96">
        <f t="shared" si="68"/>
        <v>7.403311056385137</v>
      </c>
      <c r="AH121" s="96">
        <f t="shared" si="69"/>
        <v>7.3425829269144174</v>
      </c>
      <c r="AI121" s="96">
        <f t="shared" si="70"/>
        <v>7.8726749521439103</v>
      </c>
      <c r="AJ121" s="96">
        <f t="shared" si="71"/>
        <v>7.3085927806941626</v>
      </c>
      <c r="AK121" s="126"/>
      <c r="AL121" s="99"/>
      <c r="AM121" s="13"/>
      <c r="AN121" s="13"/>
      <c r="AO121" s="13"/>
      <c r="AP121" s="13"/>
      <c r="AQ121" s="13"/>
      <c r="AR121" s="8">
        <f t="shared" si="72"/>
        <v>7.4399472338265857</v>
      </c>
      <c r="AS121" s="8">
        <f t="shared" si="73"/>
        <v>7.6335781639774209</v>
      </c>
      <c r="AT121" s="8">
        <f t="shared" si="74"/>
        <v>7.72193967578729</v>
      </c>
      <c r="AU121" s="8">
        <f t="shared" si="75"/>
        <v>7.922909184886322</v>
      </c>
      <c r="AV121" s="8">
        <f t="shared" si="58"/>
        <v>7.6795935646194042</v>
      </c>
      <c r="AW121" s="8"/>
      <c r="AX121" s="8">
        <f t="shared" si="76"/>
        <v>7.3447514152604354</v>
      </c>
      <c r="AY121" s="8">
        <f t="shared" si="77"/>
        <v>7.4275198004687741</v>
      </c>
      <c r="AZ121" s="8">
        <f t="shared" si="78"/>
        <v>7.4692195338577081</v>
      </c>
      <c r="BA121" s="8">
        <v>7.3384978993682113</v>
      </c>
      <c r="BB121" s="8">
        <f t="shared" si="79"/>
        <v>6.9358226248942305</v>
      </c>
      <c r="BC121" s="8">
        <v>7.216240327292323</v>
      </c>
      <c r="BD121" s="8">
        <f t="shared" si="80"/>
        <v>7.3070384479336568</v>
      </c>
      <c r="BE121" s="5"/>
      <c r="BF121" s="60">
        <f t="shared" si="81"/>
        <v>76.186112899999998</v>
      </c>
      <c r="BG121" s="62">
        <f t="shared" si="82"/>
        <v>83.13645919999999</v>
      </c>
      <c r="BH121" s="62">
        <f t="shared" si="83"/>
        <v>71.194029199999989</v>
      </c>
      <c r="BI121" s="62">
        <f t="shared" si="84"/>
        <v>86.028990899999997</v>
      </c>
      <c r="BJ121" s="62">
        <f t="shared" si="85"/>
        <v>82.13645919999999</v>
      </c>
      <c r="BK121" s="62">
        <f t="shared" si="86"/>
        <v>85.246478300000007</v>
      </c>
      <c r="BL121" s="62">
        <f t="shared" si="87"/>
        <v>77.273481399999994</v>
      </c>
      <c r="BM121" s="62">
        <f t="shared" si="88"/>
        <v>81.921459199999987</v>
      </c>
      <c r="BN121" s="63">
        <f t="shared" si="89"/>
        <v>83.8439592</v>
      </c>
      <c r="BO121" s="50"/>
      <c r="BP121" s="104"/>
      <c r="BX121" s="53">
        <f t="shared" si="53"/>
        <v>2024</v>
      </c>
      <c r="BY121" s="97">
        <f t="shared" si="90"/>
        <v>45413</v>
      </c>
      <c r="BZ121" s="56">
        <f t="shared" si="54"/>
        <v>7.5162562721871149</v>
      </c>
      <c r="CA121" s="56">
        <f t="shared" si="55"/>
        <v>6.9358226248942305</v>
      </c>
      <c r="CB121" s="56">
        <v>7.3351815728375991</v>
      </c>
      <c r="CC121" s="56">
        <v>7.2129916832743</v>
      </c>
      <c r="CD121" s="56">
        <v>7.3351815728375991</v>
      </c>
      <c r="CE121" s="56">
        <f t="shared" si="56"/>
        <v>6.9703561326295969</v>
      </c>
      <c r="CF121" s="1"/>
      <c r="CG121" s="98">
        <v>-1</v>
      </c>
      <c r="CH121" s="99">
        <v>-1.5</v>
      </c>
      <c r="CI121" s="99">
        <v>-1</v>
      </c>
      <c r="CJ121" s="99">
        <v>-1</v>
      </c>
      <c r="CK121" s="99">
        <v>2.75</v>
      </c>
      <c r="CL121" s="99">
        <v>-2</v>
      </c>
      <c r="CM121" s="99">
        <v>0.13794999999999646</v>
      </c>
      <c r="CN121" s="100">
        <v>2.3459000000000003</v>
      </c>
      <c r="CO121" s="13"/>
      <c r="CP121" s="101">
        <v>1.0601472249553587</v>
      </c>
      <c r="CQ121" s="102">
        <v>1.0262381108560183</v>
      </c>
      <c r="CR121" s="102">
        <v>1.0178200502897126</v>
      </c>
      <c r="CS121" s="102">
        <v>0.93531576837578811</v>
      </c>
      <c r="CT121" s="102">
        <v>1.05258255566686</v>
      </c>
      <c r="CU121" s="103">
        <v>1.0027050421986583</v>
      </c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</row>
    <row r="122" spans="1:143" ht="12.75" x14ac:dyDescent="0.2">
      <c r="A122" s="3">
        <f t="shared" si="52"/>
        <v>2024</v>
      </c>
      <c r="B122" s="43">
        <v>45444</v>
      </c>
      <c r="C122" s="43">
        <v>45473</v>
      </c>
      <c r="D122" s="44">
        <f t="shared" si="57"/>
        <v>45444</v>
      </c>
      <c r="E122" s="94">
        <v>87.339349999999996</v>
      </c>
      <c r="F122" s="46">
        <v>75.815910000000002</v>
      </c>
      <c r="G122" s="94">
        <v>93.32629</v>
      </c>
      <c r="H122" s="46">
        <v>84.143180000000001</v>
      </c>
      <c r="I122" s="94">
        <v>81.85651</v>
      </c>
      <c r="J122" s="46">
        <v>70.840109999999996</v>
      </c>
      <c r="K122" s="94">
        <v>94.792100000000005</v>
      </c>
      <c r="L122" s="46">
        <v>85.37921</v>
      </c>
      <c r="M122" s="94">
        <v>94.447559999999996</v>
      </c>
      <c r="N122" s="46">
        <v>85.121359999999996</v>
      </c>
      <c r="O122" s="94">
        <f t="shared" si="59"/>
        <v>93.07629</v>
      </c>
      <c r="P122" s="46">
        <f t="shared" si="60"/>
        <v>83.393180000000001</v>
      </c>
      <c r="Q122" s="94">
        <f t="shared" si="61"/>
        <v>93.32629</v>
      </c>
      <c r="R122" s="46">
        <f t="shared" si="62"/>
        <v>83.393180000000001</v>
      </c>
      <c r="S122" s="94">
        <f t="shared" si="63"/>
        <v>96.32629</v>
      </c>
      <c r="T122" s="46">
        <f t="shared" si="64"/>
        <v>82.143180000000001</v>
      </c>
      <c r="U122" s="94">
        <f t="shared" si="65"/>
        <v>90.314619999999991</v>
      </c>
      <c r="V122" s="95">
        <f t="shared" si="66"/>
        <v>81.274640000000005</v>
      </c>
      <c r="W122" s="96">
        <v>7.7258891533786285</v>
      </c>
      <c r="X122" s="96">
        <v>7.7484753639613766</v>
      </c>
      <c r="Y122" s="96">
        <v>7.2938303159575577</v>
      </c>
      <c r="Z122" s="96">
        <v>7.2259667017353202</v>
      </c>
      <c r="AA122" s="96">
        <v>6.7593343223643485</v>
      </c>
      <c r="AB122" s="96">
        <v>7.4782839452621985</v>
      </c>
      <c r="AC122" s="96">
        <v>7.3278754597510227</v>
      </c>
      <c r="AD122" s="96">
        <v>6.6830850017471253</v>
      </c>
      <c r="AE122" s="96">
        <v>6.7127498262293717</v>
      </c>
      <c r="AF122" s="96">
        <f t="shared" si="67"/>
        <v>7.661183549086668</v>
      </c>
      <c r="AG122" s="96">
        <f t="shared" si="68"/>
        <v>7.4159057970004048</v>
      </c>
      <c r="AH122" s="96">
        <f t="shared" si="69"/>
        <v>7.3547835275898414</v>
      </c>
      <c r="AI122" s="96">
        <f t="shared" si="70"/>
        <v>7.0788674878368649</v>
      </c>
      <c r="AJ122" s="96">
        <f t="shared" si="71"/>
        <v>7.3475924239284414</v>
      </c>
      <c r="AK122" s="126"/>
      <c r="AL122" s="99"/>
      <c r="AM122" s="13"/>
      <c r="AN122" s="13"/>
      <c r="AO122" s="13"/>
      <c r="AP122" s="13"/>
      <c r="AQ122" s="13"/>
      <c r="AR122" s="8">
        <f t="shared" si="72"/>
        <v>7.4795847949497123</v>
      </c>
      <c r="AS122" s="8">
        <f t="shared" si="73"/>
        <v>6.8242433395132887</v>
      </c>
      <c r="AT122" s="8">
        <f t="shared" si="74"/>
        <v>7.7630794936593226</v>
      </c>
      <c r="AU122" s="8">
        <f t="shared" si="75"/>
        <v>7.0829007097805885</v>
      </c>
      <c r="AV122" s="8">
        <f t="shared" si="58"/>
        <v>7.2874520844757278</v>
      </c>
      <c r="AW122" s="8"/>
      <c r="AX122" s="8">
        <f t="shared" si="76"/>
        <v>7.3568984714441603</v>
      </c>
      <c r="AY122" s="8">
        <f t="shared" si="77"/>
        <v>7.4670930083724221</v>
      </c>
      <c r="AZ122" s="8">
        <f t="shared" si="78"/>
        <v>7.482475207606492</v>
      </c>
      <c r="BA122" s="8">
        <v>7.3506797485732083</v>
      </c>
      <c r="BB122" s="8">
        <f t="shared" si="79"/>
        <v>6.948057118930576</v>
      </c>
      <c r="BC122" s="8">
        <v>7.2282218909891407</v>
      </c>
      <c r="BD122" s="8">
        <f t="shared" si="80"/>
        <v>7.3190305391615471</v>
      </c>
      <c r="BE122" s="5"/>
      <c r="BF122" s="60">
        <f t="shared" si="81"/>
        <v>82.384270799999996</v>
      </c>
      <c r="BG122" s="62">
        <f t="shared" si="82"/>
        <v>89.377552699999995</v>
      </c>
      <c r="BH122" s="62">
        <f t="shared" si="83"/>
        <v>77.119457999999995</v>
      </c>
      <c r="BI122" s="62">
        <f t="shared" si="84"/>
        <v>90.43729399999998</v>
      </c>
      <c r="BJ122" s="62">
        <f t="shared" si="85"/>
        <v>89.055052700000005</v>
      </c>
      <c r="BK122" s="62">
        <f t="shared" si="86"/>
        <v>90.744557299999997</v>
      </c>
      <c r="BL122" s="62">
        <f t="shared" si="87"/>
        <v>86.427428599999985</v>
      </c>
      <c r="BM122" s="62">
        <f t="shared" si="88"/>
        <v>88.912552699999992</v>
      </c>
      <c r="BN122" s="63">
        <f t="shared" si="89"/>
        <v>90.22755269999999</v>
      </c>
      <c r="BO122" s="50"/>
      <c r="BP122" s="104"/>
      <c r="BX122" s="53">
        <f t="shared" si="53"/>
        <v>2024</v>
      </c>
      <c r="BY122" s="97">
        <f t="shared" si="90"/>
        <v>45444</v>
      </c>
      <c r="BZ122" s="56">
        <f t="shared" si="54"/>
        <v>7.5379127440658067</v>
      </c>
      <c r="CA122" s="56">
        <f t="shared" si="55"/>
        <v>6.948057118930576</v>
      </c>
      <c r="CB122" s="56">
        <v>7.3473634220425952</v>
      </c>
      <c r="CC122" s="56">
        <v>7.2249732688349262</v>
      </c>
      <c r="CD122" s="56">
        <v>7.3473634220425952</v>
      </c>
      <c r="CE122" s="56">
        <f t="shared" si="56"/>
        <v>6.9826094605545439</v>
      </c>
      <c r="CF122" s="1"/>
      <c r="CG122" s="98">
        <v>-0.25</v>
      </c>
      <c r="CH122" s="99">
        <v>-0.75</v>
      </c>
      <c r="CI122" s="99">
        <v>0</v>
      </c>
      <c r="CJ122" s="99">
        <v>-0.75</v>
      </c>
      <c r="CK122" s="99">
        <v>3</v>
      </c>
      <c r="CL122" s="99">
        <v>-2</v>
      </c>
      <c r="CM122" s="99">
        <v>2.9752700000000019</v>
      </c>
      <c r="CN122" s="100">
        <v>5.4587300000000027</v>
      </c>
      <c r="CO122" s="13"/>
      <c r="CP122" s="101">
        <v>1.0602295672421007</v>
      </c>
      <c r="CQ122" s="102">
        <v>1.0262856311280082</v>
      </c>
      <c r="CR122" s="102">
        <v>1.0178269332217633</v>
      </c>
      <c r="CS122" s="102">
        <v>0.93542284394157127</v>
      </c>
      <c r="CT122" s="102">
        <v>1.0592215250870327</v>
      </c>
      <c r="CU122" s="103">
        <v>1.0026906794862598</v>
      </c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</row>
    <row r="123" spans="1:143" ht="12.75" x14ac:dyDescent="0.2">
      <c r="A123" s="3">
        <f t="shared" si="52"/>
        <v>2024</v>
      </c>
      <c r="B123" s="43">
        <v>45474</v>
      </c>
      <c r="C123" s="43">
        <v>45504</v>
      </c>
      <c r="D123" s="44">
        <f t="shared" si="57"/>
        <v>45474</v>
      </c>
      <c r="E123" s="94">
        <v>115.2929</v>
      </c>
      <c r="F123" s="46">
        <v>87.455089999999998</v>
      </c>
      <c r="G123" s="94">
        <v>114.2561</v>
      </c>
      <c r="H123" s="46">
        <v>89.790570000000002</v>
      </c>
      <c r="I123" s="94">
        <v>108.5801</v>
      </c>
      <c r="J123" s="46">
        <v>81.967169999999996</v>
      </c>
      <c r="K123" s="94">
        <v>118.1212</v>
      </c>
      <c r="L123" s="46">
        <v>91.863330000000005</v>
      </c>
      <c r="M123" s="94">
        <v>118.0069</v>
      </c>
      <c r="N123" s="46">
        <v>91.954430000000002</v>
      </c>
      <c r="O123" s="94">
        <f t="shared" si="59"/>
        <v>118.7561</v>
      </c>
      <c r="P123" s="46">
        <f t="shared" si="60"/>
        <v>88.790570000000002</v>
      </c>
      <c r="Q123" s="94">
        <f t="shared" si="61"/>
        <v>119.2561</v>
      </c>
      <c r="R123" s="46">
        <f t="shared" si="62"/>
        <v>89.790570000000002</v>
      </c>
      <c r="S123" s="94">
        <f t="shared" si="63"/>
        <v>118.5061</v>
      </c>
      <c r="T123" s="46">
        <f t="shared" si="64"/>
        <v>92.290570000000002</v>
      </c>
      <c r="U123" s="94">
        <f t="shared" si="65"/>
        <v>115.63118</v>
      </c>
      <c r="V123" s="95">
        <f t="shared" si="66"/>
        <v>90.41386</v>
      </c>
      <c r="W123" s="96">
        <v>7.8399451263872475</v>
      </c>
      <c r="X123" s="96">
        <v>8.0253484229680971</v>
      </c>
      <c r="Y123" s="96">
        <v>7.4117441953179508</v>
      </c>
      <c r="Z123" s="96">
        <v>7.3028164827965858</v>
      </c>
      <c r="AA123" s="96">
        <v>6.8361870412413133</v>
      </c>
      <c r="AB123" s="96">
        <v>7.5612103939303461</v>
      </c>
      <c r="AC123" s="96">
        <v>7.3832019115591248</v>
      </c>
      <c r="AD123" s="96">
        <v>6.8248767826962879</v>
      </c>
      <c r="AE123" s="96">
        <v>6.7559676115758061</v>
      </c>
      <c r="AF123" s="96">
        <f t="shared" si="67"/>
        <v>7.7397393739880602</v>
      </c>
      <c r="AG123" s="96">
        <f t="shared" si="68"/>
        <v>7.4935430517252346</v>
      </c>
      <c r="AH123" s="96">
        <f t="shared" si="69"/>
        <v>7.4318953874746922</v>
      </c>
      <c r="AI123" s="96">
        <f t="shared" si="70"/>
        <v>7.2236802987145561</v>
      </c>
      <c r="AJ123" s="96">
        <f t="shared" si="71"/>
        <v>7.4029188423703172</v>
      </c>
      <c r="AK123" s="126"/>
      <c r="AL123" s="99"/>
      <c r="AM123" s="13"/>
      <c r="AN123" s="13"/>
      <c r="AO123" s="13"/>
      <c r="AP123" s="13"/>
      <c r="AQ123" s="13"/>
      <c r="AR123" s="8">
        <f t="shared" si="72"/>
        <v>7.5358165784725317</v>
      </c>
      <c r="AS123" s="8">
        <f t="shared" si="73"/>
        <v>6.9683553234030766</v>
      </c>
      <c r="AT123" s="8">
        <f t="shared" si="74"/>
        <v>7.8214424521057904</v>
      </c>
      <c r="AU123" s="8">
        <f t="shared" si="75"/>
        <v>7.2324745130725381</v>
      </c>
      <c r="AV123" s="8">
        <f t="shared" si="58"/>
        <v>7.3895222167634849</v>
      </c>
      <c r="AW123" s="8"/>
      <c r="AX123" s="8">
        <f t="shared" si="76"/>
        <v>7.4350932018687281</v>
      </c>
      <c r="AY123" s="8">
        <f t="shared" si="77"/>
        <v>7.5232334972695325</v>
      </c>
      <c r="AZ123" s="8">
        <f t="shared" si="78"/>
        <v>7.5654302558570743</v>
      </c>
      <c r="BA123" s="8">
        <v>7.4290980614017892</v>
      </c>
      <c r="BB123" s="8">
        <f t="shared" si="79"/>
        <v>7.0268077274734235</v>
      </c>
      <c r="BC123" s="8">
        <v>7.3053509043549649</v>
      </c>
      <c r="BD123" s="8">
        <f t="shared" si="80"/>
        <v>7.3962277074802465</v>
      </c>
      <c r="BE123" s="5"/>
      <c r="BF123" s="60">
        <f t="shared" si="81"/>
        <v>103.32264169999999</v>
      </c>
      <c r="BG123" s="62">
        <f t="shared" si="82"/>
        <v>103.73592209999998</v>
      </c>
      <c r="BH123" s="62">
        <f t="shared" si="83"/>
        <v>97.136540099999991</v>
      </c>
      <c r="BI123" s="62">
        <f t="shared" si="84"/>
        <v>106.80433789999999</v>
      </c>
      <c r="BJ123" s="62">
        <f t="shared" si="85"/>
        <v>106.5859221</v>
      </c>
      <c r="BK123" s="62">
        <f t="shared" si="86"/>
        <v>106.83031589999999</v>
      </c>
      <c r="BL123" s="62">
        <f t="shared" si="87"/>
        <v>104.7877324</v>
      </c>
      <c r="BM123" s="62">
        <f t="shared" si="88"/>
        <v>105.87092209999999</v>
      </c>
      <c r="BN123" s="63">
        <f t="shared" si="89"/>
        <v>107.23342209999998</v>
      </c>
      <c r="BO123" s="50"/>
      <c r="BP123" s="104"/>
      <c r="BX123" s="53">
        <f t="shared" si="53"/>
        <v>2024</v>
      </c>
      <c r="BY123" s="97">
        <f t="shared" si="90"/>
        <v>45474</v>
      </c>
      <c r="BZ123" s="56">
        <f t="shared" si="54"/>
        <v>7.6592358013354778</v>
      </c>
      <c r="CA123" s="56">
        <f t="shared" si="55"/>
        <v>7.0268077274734235</v>
      </c>
      <c r="CB123" s="56">
        <v>7.425781734871177</v>
      </c>
      <c r="CC123" s="56">
        <v>7.3021024229448139</v>
      </c>
      <c r="CD123" s="56">
        <v>7.425781734871177</v>
      </c>
      <c r="CE123" s="56">
        <f t="shared" si="56"/>
        <v>7.0614812984824633</v>
      </c>
      <c r="CF123" s="1"/>
      <c r="CG123" s="98">
        <v>4.5</v>
      </c>
      <c r="CH123" s="99">
        <v>-1</v>
      </c>
      <c r="CI123" s="99">
        <v>5</v>
      </c>
      <c r="CJ123" s="99">
        <v>0</v>
      </c>
      <c r="CK123" s="99">
        <v>4.25</v>
      </c>
      <c r="CL123" s="99">
        <v>2.5</v>
      </c>
      <c r="CM123" s="99">
        <v>0.33827999999999747</v>
      </c>
      <c r="CN123" s="100">
        <v>2.9587700000000012</v>
      </c>
      <c r="CO123" s="13"/>
      <c r="CP123" s="101">
        <v>1.0598293675078299</v>
      </c>
      <c r="CQ123" s="102">
        <v>1.0261168508585623</v>
      </c>
      <c r="CR123" s="102">
        <v>1.0176752222902192</v>
      </c>
      <c r="CS123" s="102">
        <v>0.93610281147629515</v>
      </c>
      <c r="CT123" s="102">
        <v>1.0584338045529833</v>
      </c>
      <c r="CU123" s="103">
        <v>1.0026705122042407</v>
      </c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</row>
    <row r="124" spans="1:143" ht="12.75" x14ac:dyDescent="0.2">
      <c r="A124" s="3">
        <f t="shared" si="52"/>
        <v>2024</v>
      </c>
      <c r="B124" s="43">
        <v>45505</v>
      </c>
      <c r="C124" s="43">
        <v>45535</v>
      </c>
      <c r="D124" s="44">
        <f t="shared" si="57"/>
        <v>45505</v>
      </c>
      <c r="E124" s="94">
        <v>124.136</v>
      </c>
      <c r="F124" s="46">
        <v>93.997110000000006</v>
      </c>
      <c r="G124" s="94">
        <v>118.63500000000001</v>
      </c>
      <c r="H124" s="46">
        <v>93.967960000000005</v>
      </c>
      <c r="I124" s="94">
        <v>117.0579</v>
      </c>
      <c r="J124" s="46">
        <v>88.221339999999998</v>
      </c>
      <c r="K124" s="94">
        <v>123.315</v>
      </c>
      <c r="L124" s="46">
        <v>95.930660000000003</v>
      </c>
      <c r="M124" s="94">
        <v>123.31529999999999</v>
      </c>
      <c r="N124" s="46">
        <v>96.550449999999998</v>
      </c>
      <c r="O124" s="94">
        <f t="shared" si="59"/>
        <v>122.13500000000001</v>
      </c>
      <c r="P124" s="46">
        <f t="shared" si="60"/>
        <v>92.967960000000005</v>
      </c>
      <c r="Q124" s="94">
        <f t="shared" si="61"/>
        <v>122.88500000000001</v>
      </c>
      <c r="R124" s="46">
        <f t="shared" si="62"/>
        <v>93.967960000000005</v>
      </c>
      <c r="S124" s="94">
        <f t="shared" si="63"/>
        <v>122.38500000000001</v>
      </c>
      <c r="T124" s="46">
        <f t="shared" si="64"/>
        <v>96.467960000000005</v>
      </c>
      <c r="U124" s="94">
        <f t="shared" si="65"/>
        <v>120.09698999999999</v>
      </c>
      <c r="V124" s="95">
        <f t="shared" si="66"/>
        <v>92.561220000000006</v>
      </c>
      <c r="W124" s="96">
        <v>7.8864849201576108</v>
      </c>
      <c r="X124" s="96">
        <v>8.6054210255686083</v>
      </c>
      <c r="Y124" s="96">
        <v>7.5034779241430405</v>
      </c>
      <c r="Z124" s="96">
        <v>7.3779948295817119</v>
      </c>
      <c r="AA124" s="96">
        <v>6.9113659030715544</v>
      </c>
      <c r="AB124" s="96">
        <v>7.6423083060149235</v>
      </c>
      <c r="AC124" s="96">
        <v>7.463113633573121</v>
      </c>
      <c r="AD124" s="96">
        <v>6.8648587123875515</v>
      </c>
      <c r="AE124" s="96">
        <v>6.7920015482788232</v>
      </c>
      <c r="AF124" s="96">
        <f t="shared" si="67"/>
        <v>7.8163631309651969</v>
      </c>
      <c r="AG124" s="96">
        <f t="shared" si="68"/>
        <v>7.569509856602922</v>
      </c>
      <c r="AH124" s="96">
        <f t="shared" si="69"/>
        <v>7.5072050365562131</v>
      </c>
      <c r="AI124" s="96">
        <f t="shared" si="70"/>
        <v>7.2660295619683515</v>
      </c>
      <c r="AJ124" s="96">
        <f t="shared" si="71"/>
        <v>7.4828305443827103</v>
      </c>
      <c r="AK124" s="126"/>
      <c r="AL124" s="99"/>
      <c r="AM124" s="13"/>
      <c r="AN124" s="13"/>
      <c r="AO124" s="13"/>
      <c r="AP124" s="13"/>
      <c r="AQ124" s="13"/>
      <c r="AR124" s="8">
        <f t="shared" si="72"/>
        <v>7.6170359320796024</v>
      </c>
      <c r="AS124" s="8">
        <f t="shared" si="73"/>
        <v>7.0089914954645298</v>
      </c>
      <c r="AT124" s="8">
        <f t="shared" si="74"/>
        <v>7.9057400052448399</v>
      </c>
      <c r="AU124" s="8">
        <f t="shared" si="75"/>
        <v>7.2746507890656993</v>
      </c>
      <c r="AV124" s="8">
        <f t="shared" si="58"/>
        <v>7.4516045554636676</v>
      </c>
      <c r="AW124" s="8"/>
      <c r="AX124" s="8">
        <f t="shared" si="76"/>
        <v>7.5115872462166386</v>
      </c>
      <c r="AY124" s="8">
        <f t="shared" si="77"/>
        <v>7.6043209878976361</v>
      </c>
      <c r="AZ124" s="8">
        <f t="shared" si="78"/>
        <v>7.6465561369004007</v>
      </c>
      <c r="BA124" s="8">
        <v>7.5058106897709234</v>
      </c>
      <c r="BB124" s="8">
        <f t="shared" si="79"/>
        <v>7.103843142813357</v>
      </c>
      <c r="BC124" s="8">
        <v>7.3808022769411643</v>
      </c>
      <c r="BD124" s="8">
        <f t="shared" si="80"/>
        <v>7.471745886069022</v>
      </c>
      <c r="BE124" s="5"/>
      <c r="BF124" s="60">
        <f t="shared" si="81"/>
        <v>111.17627729999998</v>
      </c>
      <c r="BG124" s="62">
        <f t="shared" si="82"/>
        <v>108.02817279999999</v>
      </c>
      <c r="BH124" s="62">
        <f t="shared" si="83"/>
        <v>104.65817919999999</v>
      </c>
      <c r="BI124" s="62">
        <f t="shared" si="84"/>
        <v>111.80641449999999</v>
      </c>
      <c r="BJ124" s="62">
        <f t="shared" si="85"/>
        <v>110.45067280000001</v>
      </c>
      <c r="BK124" s="62">
        <f t="shared" si="86"/>
        <v>111.53973379999999</v>
      </c>
      <c r="BL124" s="62">
        <f t="shared" si="87"/>
        <v>108.25660889999999</v>
      </c>
      <c r="BM124" s="62">
        <f t="shared" si="88"/>
        <v>109.5931728</v>
      </c>
      <c r="BN124" s="63">
        <f t="shared" si="89"/>
        <v>111.2406728</v>
      </c>
      <c r="BO124" s="50"/>
      <c r="BP124" s="104"/>
      <c r="BX124" s="53">
        <f t="shared" si="53"/>
        <v>2024</v>
      </c>
      <c r="BY124" s="97">
        <f t="shared" si="90"/>
        <v>45505</v>
      </c>
      <c r="BZ124" s="56">
        <f t="shared" si="54"/>
        <v>7.7536217760500472</v>
      </c>
      <c r="CA124" s="56">
        <f t="shared" si="55"/>
        <v>7.103843142813357</v>
      </c>
      <c r="CB124" s="56">
        <v>7.5024943632403112</v>
      </c>
      <c r="CC124" s="56">
        <v>7.377553933213739</v>
      </c>
      <c r="CD124" s="56">
        <v>7.5024943632403112</v>
      </c>
      <c r="CE124" s="56">
        <f t="shared" si="56"/>
        <v>7.1386353028238441</v>
      </c>
      <c r="CF124" s="1"/>
      <c r="CG124" s="98">
        <v>3.5</v>
      </c>
      <c r="CH124" s="99">
        <v>-1</v>
      </c>
      <c r="CI124" s="99">
        <v>4.25</v>
      </c>
      <c r="CJ124" s="99">
        <v>0</v>
      </c>
      <c r="CK124" s="99">
        <v>3.75</v>
      </c>
      <c r="CL124" s="99">
        <v>2.5</v>
      </c>
      <c r="CM124" s="99">
        <v>-4.0390100000000047</v>
      </c>
      <c r="CN124" s="100">
        <v>-1.4358900000000006</v>
      </c>
      <c r="CO124" s="13"/>
      <c r="CP124" s="101">
        <v>1.0594156422590415</v>
      </c>
      <c r="CQ124" s="102">
        <v>1.0259575984322109</v>
      </c>
      <c r="CR124" s="102">
        <v>1.0175129164439691</v>
      </c>
      <c r="CS124" s="102">
        <v>0.93675396401211464</v>
      </c>
      <c r="CT124" s="102">
        <v>1.0584383257381382</v>
      </c>
      <c r="CU124" s="103">
        <v>1.0026419148598906</v>
      </c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</row>
    <row r="125" spans="1:143" ht="12.75" x14ac:dyDescent="0.2">
      <c r="A125" s="3">
        <f t="shared" si="52"/>
        <v>2024</v>
      </c>
      <c r="B125" s="43">
        <v>45536</v>
      </c>
      <c r="C125" s="43">
        <v>45565</v>
      </c>
      <c r="D125" s="44">
        <f t="shared" si="57"/>
        <v>45536</v>
      </c>
      <c r="E125" s="94">
        <v>110.7347</v>
      </c>
      <c r="F125" s="46">
        <v>91.36994</v>
      </c>
      <c r="G125" s="94">
        <v>104.3822</v>
      </c>
      <c r="H125" s="46">
        <v>89.445970000000003</v>
      </c>
      <c r="I125" s="94">
        <v>104.4254</v>
      </c>
      <c r="J125" s="46">
        <v>85.735150000000004</v>
      </c>
      <c r="K125" s="94">
        <v>110.51390000000001</v>
      </c>
      <c r="L125" s="46">
        <v>93.068780000000004</v>
      </c>
      <c r="M125" s="94">
        <v>109.9045</v>
      </c>
      <c r="N125" s="46">
        <v>92.767589999999998</v>
      </c>
      <c r="O125" s="94">
        <f t="shared" si="59"/>
        <v>106.3822</v>
      </c>
      <c r="P125" s="46">
        <f t="shared" si="60"/>
        <v>86.945970000000003</v>
      </c>
      <c r="Q125" s="94">
        <f t="shared" si="61"/>
        <v>105.3822</v>
      </c>
      <c r="R125" s="46">
        <f t="shared" si="62"/>
        <v>86.445970000000003</v>
      </c>
      <c r="S125" s="94">
        <f t="shared" si="63"/>
        <v>107.6322</v>
      </c>
      <c r="T125" s="46">
        <f t="shared" si="64"/>
        <v>91.695970000000003</v>
      </c>
      <c r="U125" s="94">
        <f t="shared" si="65"/>
        <v>106.10607</v>
      </c>
      <c r="V125" s="95">
        <f t="shared" si="66"/>
        <v>88.201689999999999</v>
      </c>
      <c r="W125" s="96">
        <v>7.8165574488037013</v>
      </c>
      <c r="X125" s="96">
        <v>8.2055558726146991</v>
      </c>
      <c r="Y125" s="96">
        <v>7.4609685130002159</v>
      </c>
      <c r="Z125" s="96">
        <v>7.4041071694953953</v>
      </c>
      <c r="AA125" s="96">
        <v>6.9374728055607875</v>
      </c>
      <c r="AB125" s="96">
        <v>7.6681706909848852</v>
      </c>
      <c r="AC125" s="96">
        <v>7.4910358932877905</v>
      </c>
      <c r="AD125" s="96">
        <v>6.8805211268607547</v>
      </c>
      <c r="AE125" s="96">
        <v>6.8098016819498177</v>
      </c>
      <c r="AF125" s="96">
        <f t="shared" si="67"/>
        <v>7.8423491326948289</v>
      </c>
      <c r="AG125" s="96">
        <f t="shared" si="68"/>
        <v>7.5956244281581364</v>
      </c>
      <c r="AH125" s="96">
        <f t="shared" si="69"/>
        <v>7.5334503284000878</v>
      </c>
      <c r="AI125" s="96">
        <f t="shared" si="70"/>
        <v>7.2815617221048496</v>
      </c>
      <c r="AJ125" s="96">
        <f t="shared" si="71"/>
        <v>7.5107526047107287</v>
      </c>
      <c r="AK125" s="126"/>
      <c r="AL125" s="99"/>
      <c r="AM125" s="13"/>
      <c r="AN125" s="13"/>
      <c r="AO125" s="13"/>
      <c r="AP125" s="13"/>
      <c r="AQ125" s="13"/>
      <c r="AR125" s="8">
        <f t="shared" si="72"/>
        <v>7.6454150963388452</v>
      </c>
      <c r="AS125" s="8">
        <f t="shared" si="73"/>
        <v>7.0249102010984394</v>
      </c>
      <c r="AT125" s="8">
        <f t="shared" si="74"/>
        <v>7.9351947349482916</v>
      </c>
      <c r="AU125" s="8">
        <f t="shared" si="75"/>
        <v>7.2911728109051168</v>
      </c>
      <c r="AV125" s="8">
        <f t="shared" si="58"/>
        <v>7.4741732108226735</v>
      </c>
      <c r="AW125" s="8"/>
      <c r="AX125" s="8">
        <f t="shared" si="76"/>
        <v>7.5381565786481435</v>
      </c>
      <c r="AY125" s="8">
        <f t="shared" si="77"/>
        <v>7.6326540774102378</v>
      </c>
      <c r="AZ125" s="8">
        <f t="shared" si="78"/>
        <v>7.6724274412612541</v>
      </c>
      <c r="BA125" s="8">
        <v>7.5324556219953243</v>
      </c>
      <c r="BB125" s="8">
        <f t="shared" si="79"/>
        <v>7.1305947592589281</v>
      </c>
      <c r="BC125" s="8">
        <v>7.4070091316864284</v>
      </c>
      <c r="BD125" s="8">
        <f t="shared" si="80"/>
        <v>7.4979762626774438</v>
      </c>
      <c r="BE125" s="5"/>
      <c r="BF125" s="60">
        <f t="shared" si="81"/>
        <v>102.40785320000001</v>
      </c>
      <c r="BG125" s="62">
        <f t="shared" si="82"/>
        <v>97.959621099999993</v>
      </c>
      <c r="BH125" s="62">
        <f t="shared" si="83"/>
        <v>96.388592499999987</v>
      </c>
      <c r="BI125" s="62">
        <f t="shared" si="84"/>
        <v>102.53562869999999</v>
      </c>
      <c r="BJ125" s="62">
        <f t="shared" si="85"/>
        <v>97.239621099999994</v>
      </c>
      <c r="BK125" s="62">
        <f t="shared" si="86"/>
        <v>103.0124984</v>
      </c>
      <c r="BL125" s="62">
        <f t="shared" si="87"/>
        <v>98.407186599999989</v>
      </c>
      <c r="BM125" s="62">
        <f t="shared" si="88"/>
        <v>98.02462109999999</v>
      </c>
      <c r="BN125" s="63">
        <f t="shared" si="89"/>
        <v>100.77962109999999</v>
      </c>
      <c r="BO125" s="50"/>
      <c r="BP125" s="104"/>
      <c r="BX125" s="53">
        <f t="shared" si="53"/>
        <v>2024</v>
      </c>
      <c r="BY125" s="97">
        <f t="shared" si="90"/>
        <v>45536</v>
      </c>
      <c r="BZ125" s="56">
        <f t="shared" si="54"/>
        <v>7.7098833141271905</v>
      </c>
      <c r="CA125" s="56">
        <f t="shared" si="55"/>
        <v>7.1305947592589281</v>
      </c>
      <c r="CB125" s="56">
        <v>7.5291392954647112</v>
      </c>
      <c r="CC125" s="56">
        <v>7.403760835780945</v>
      </c>
      <c r="CD125" s="56">
        <v>7.5291392954647112</v>
      </c>
      <c r="CE125" s="56">
        <f t="shared" si="56"/>
        <v>7.1654281009449781</v>
      </c>
      <c r="CF125" s="1"/>
      <c r="CG125" s="98">
        <v>2</v>
      </c>
      <c r="CH125" s="99">
        <v>-2.5</v>
      </c>
      <c r="CI125" s="99">
        <v>1</v>
      </c>
      <c r="CJ125" s="99">
        <v>-3</v>
      </c>
      <c r="CK125" s="99">
        <v>3.25</v>
      </c>
      <c r="CL125" s="99">
        <v>2.25</v>
      </c>
      <c r="CM125" s="99">
        <v>-4.6286300000000011</v>
      </c>
      <c r="CN125" s="100">
        <v>-3.1682500000000005</v>
      </c>
      <c r="CO125" s="13"/>
      <c r="CP125" s="101">
        <v>1.0591890356483455</v>
      </c>
      <c r="CQ125" s="102">
        <v>1.0258663542110498</v>
      </c>
      <c r="CR125" s="102">
        <v>1.0174691095014914</v>
      </c>
      <c r="CS125" s="102">
        <v>0.93697628177815662</v>
      </c>
      <c r="CT125" s="102">
        <v>1.0582863692807336</v>
      </c>
      <c r="CU125" s="103">
        <v>1.0026320407088964</v>
      </c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</row>
    <row r="126" spans="1:143" ht="12.75" x14ac:dyDescent="0.2">
      <c r="A126" s="3">
        <f t="shared" ref="A126:A189" si="91">YEAR(D126)</f>
        <v>2024</v>
      </c>
      <c r="B126" s="43">
        <v>45566</v>
      </c>
      <c r="C126" s="43">
        <v>45596</v>
      </c>
      <c r="D126" s="44">
        <f t="shared" si="57"/>
        <v>45566</v>
      </c>
      <c r="E126" s="94">
        <v>106.5361</v>
      </c>
      <c r="F126" s="46">
        <v>90.054029999999997</v>
      </c>
      <c r="G126" s="94">
        <v>95.689800000000005</v>
      </c>
      <c r="H126" s="46">
        <v>88.599010000000007</v>
      </c>
      <c r="I126" s="94">
        <v>100.9096</v>
      </c>
      <c r="J126" s="46">
        <v>84.464119999999994</v>
      </c>
      <c r="K126" s="94">
        <v>104.5468</v>
      </c>
      <c r="L126" s="46">
        <v>93.132660000000001</v>
      </c>
      <c r="M126" s="94">
        <v>101.9654</v>
      </c>
      <c r="N126" s="46">
        <v>92.567229999999995</v>
      </c>
      <c r="O126" s="94">
        <f t="shared" si="59"/>
        <v>95.939800000000005</v>
      </c>
      <c r="P126" s="46">
        <f t="shared" si="60"/>
        <v>87.599010000000007</v>
      </c>
      <c r="Q126" s="94">
        <f t="shared" si="61"/>
        <v>95.189800000000005</v>
      </c>
      <c r="R126" s="46">
        <f t="shared" si="62"/>
        <v>87.599010000000007</v>
      </c>
      <c r="S126" s="94">
        <f t="shared" si="63"/>
        <v>98.689800000000005</v>
      </c>
      <c r="T126" s="46">
        <f t="shared" si="64"/>
        <v>89.599010000000007</v>
      </c>
      <c r="U126" s="94">
        <f t="shared" si="65"/>
        <v>103.65270000000001</v>
      </c>
      <c r="V126" s="95">
        <f t="shared" si="66"/>
        <v>86.91234</v>
      </c>
      <c r="W126" s="96">
        <v>7.8670368284788248</v>
      </c>
      <c r="X126" s="96">
        <v>8.3735424133809602</v>
      </c>
      <c r="Y126" s="96">
        <v>7.7965970786401977</v>
      </c>
      <c r="Z126" s="96">
        <v>7.8558738152124761</v>
      </c>
      <c r="AA126" s="96">
        <v>7.3892402998773425</v>
      </c>
      <c r="AB126" s="96">
        <v>8.1732584567745796</v>
      </c>
      <c r="AC126" s="96">
        <v>8.0222904628163025</v>
      </c>
      <c r="AD126" s="96">
        <v>6.9262108675596075</v>
      </c>
      <c r="AE126" s="96">
        <v>6.8512956192799956</v>
      </c>
      <c r="AF126" s="96">
        <f t="shared" si="67"/>
        <v>8.2958237802340822</v>
      </c>
      <c r="AG126" s="96">
        <f t="shared" si="68"/>
        <v>8.0481794019548136</v>
      </c>
      <c r="AH126" s="96">
        <f t="shared" si="69"/>
        <v>7.9854796310210512</v>
      </c>
      <c r="AI126" s="96">
        <f t="shared" si="70"/>
        <v>7.3300087113935728</v>
      </c>
      <c r="AJ126" s="96">
        <f t="shared" si="71"/>
        <v>8.0420073865013553</v>
      </c>
      <c r="AK126" s="126"/>
      <c r="AL126" s="99"/>
      <c r="AM126" s="13"/>
      <c r="AN126" s="13"/>
      <c r="AO126" s="13"/>
      <c r="AP126" s="13"/>
      <c r="AQ126" s="13"/>
      <c r="AR126" s="8">
        <f t="shared" si="72"/>
        <v>8.1853628242873295</v>
      </c>
      <c r="AS126" s="8">
        <f t="shared" si="73"/>
        <v>7.0713475836564763</v>
      </c>
      <c r="AT126" s="8">
        <f t="shared" si="74"/>
        <v>8.4956063889150144</v>
      </c>
      <c r="AU126" s="8">
        <f t="shared" si="75"/>
        <v>7.3393701622748733</v>
      </c>
      <c r="AV126" s="8">
        <f t="shared" si="58"/>
        <v>7.772921739783424</v>
      </c>
      <c r="AW126" s="8"/>
      <c r="AX126" s="8">
        <f t="shared" si="76"/>
        <v>7.9978296003382949</v>
      </c>
      <c r="AY126" s="8">
        <f t="shared" si="77"/>
        <v>8.1717251778957909</v>
      </c>
      <c r="AZ126" s="8">
        <f t="shared" si="78"/>
        <v>8.1776894011642458</v>
      </c>
      <c r="BA126" s="8">
        <v>7.9934420439601226</v>
      </c>
      <c r="BB126" s="8">
        <f t="shared" si="79"/>
        <v>7.593518721054763</v>
      </c>
      <c r="BC126" s="8">
        <v>7.8604163349108696</v>
      </c>
      <c r="BD126" s="8">
        <f t="shared" si="80"/>
        <v>7.9517850479281522</v>
      </c>
      <c r="BE126" s="5"/>
      <c r="BF126" s="60">
        <f t="shared" si="81"/>
        <v>99.448809899999986</v>
      </c>
      <c r="BG126" s="62">
        <f t="shared" si="82"/>
        <v>92.640760300000011</v>
      </c>
      <c r="BH126" s="62">
        <f t="shared" si="83"/>
        <v>93.838043599999992</v>
      </c>
      <c r="BI126" s="62">
        <f t="shared" si="84"/>
        <v>97.924186899999995</v>
      </c>
      <c r="BJ126" s="62">
        <f t="shared" si="85"/>
        <v>91.925760300000007</v>
      </c>
      <c r="BK126" s="62">
        <f t="shared" si="86"/>
        <v>99.63871979999999</v>
      </c>
      <c r="BL126" s="62">
        <f t="shared" si="87"/>
        <v>96.454345200000006</v>
      </c>
      <c r="BM126" s="62">
        <f t="shared" si="88"/>
        <v>92.353260300000002</v>
      </c>
      <c r="BN126" s="63">
        <f t="shared" si="89"/>
        <v>94.780760299999997</v>
      </c>
      <c r="BO126" s="50"/>
      <c r="BP126" s="104"/>
      <c r="BX126" s="53">
        <f t="shared" ref="BX126:BX189" si="92">YEAR($BY126)</f>
        <v>2024</v>
      </c>
      <c r="BY126" s="97">
        <f t="shared" si="90"/>
        <v>45566</v>
      </c>
      <c r="BZ126" s="56">
        <f t="shared" ref="BZ126:BZ189" si="93">(($Y126+BZ$4)*(1/(1-BZ$2))+BZ$3)</f>
        <v>8.0552157203829591</v>
      </c>
      <c r="CA126" s="56">
        <f t="shared" ref="CA126:CA189" si="94">(($AA126+CA$4)*(1/(1-CA$2))+CA$3)</f>
        <v>7.593518721054763</v>
      </c>
      <c r="CB126" s="56">
        <v>7.9901257174295095</v>
      </c>
      <c r="CC126" s="56">
        <v>7.8571688663772052</v>
      </c>
      <c r="CD126" s="56">
        <v>7.9901257174295095</v>
      </c>
      <c r="CE126" s="56">
        <f t="shared" ref="CE126:CE189" si="95">(($AA126+CE$4)*(1/(1-CE$2))+CE$3)</f>
        <v>7.6290646919923457</v>
      </c>
      <c r="CF126" s="1"/>
      <c r="CG126" s="98">
        <v>0.25</v>
      </c>
      <c r="CH126" s="99">
        <v>-1</v>
      </c>
      <c r="CI126" s="99">
        <v>-0.5</v>
      </c>
      <c r="CJ126" s="99">
        <v>-1</v>
      </c>
      <c r="CK126" s="99">
        <v>3</v>
      </c>
      <c r="CL126" s="99">
        <v>1</v>
      </c>
      <c r="CM126" s="99">
        <v>-2.8834000000000017</v>
      </c>
      <c r="CN126" s="100">
        <v>-3.1416900000000041</v>
      </c>
      <c r="CO126" s="13"/>
      <c r="CP126" s="101">
        <v>1.0560026771521795</v>
      </c>
      <c r="CQ126" s="102">
        <v>1.024479210240107</v>
      </c>
      <c r="CR126" s="102">
        <v>1.0164979503053626</v>
      </c>
      <c r="CS126" s="102">
        <v>0.94060068602024605</v>
      </c>
      <c r="CT126" s="102">
        <v>1.0582999639420796</v>
      </c>
      <c r="CU126" s="103">
        <v>1.0024577673641264</v>
      </c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</row>
    <row r="127" spans="1:143" ht="12.75" x14ac:dyDescent="0.2">
      <c r="A127" s="3">
        <f t="shared" si="91"/>
        <v>2024</v>
      </c>
      <c r="B127" s="43">
        <v>45597</v>
      </c>
      <c r="C127" s="43">
        <v>45626</v>
      </c>
      <c r="D127" s="44">
        <f t="shared" ref="D127:D190" si="96">+B127</f>
        <v>45597</v>
      </c>
      <c r="E127" s="94">
        <v>114.0479</v>
      </c>
      <c r="F127" s="46">
        <v>99.503399999999999</v>
      </c>
      <c r="G127" s="94">
        <v>94.955830000000006</v>
      </c>
      <c r="H127" s="46">
        <v>91.356880000000004</v>
      </c>
      <c r="I127" s="94">
        <v>107.64660000000001</v>
      </c>
      <c r="J127" s="46">
        <v>94.050780000000003</v>
      </c>
      <c r="K127" s="94">
        <v>109.45</v>
      </c>
      <c r="L127" s="46">
        <v>97.738650000000007</v>
      </c>
      <c r="M127" s="94">
        <v>105.1041</v>
      </c>
      <c r="N127" s="46">
        <v>96.918260000000004</v>
      </c>
      <c r="O127" s="94">
        <f t="shared" si="59"/>
        <v>94.205830000000006</v>
      </c>
      <c r="P127" s="46">
        <f t="shared" si="60"/>
        <v>90.356880000000004</v>
      </c>
      <c r="Q127" s="94">
        <f t="shared" si="61"/>
        <v>94.455830000000006</v>
      </c>
      <c r="R127" s="46">
        <f t="shared" si="62"/>
        <v>90.856880000000004</v>
      </c>
      <c r="S127" s="94">
        <f t="shared" si="63"/>
        <v>97.705830000000006</v>
      </c>
      <c r="T127" s="46">
        <f t="shared" si="64"/>
        <v>91.856880000000004</v>
      </c>
      <c r="U127" s="94">
        <f t="shared" si="65"/>
        <v>110.77673999999999</v>
      </c>
      <c r="V127" s="95">
        <f t="shared" si="66"/>
        <v>95.603960000000001</v>
      </c>
      <c r="W127" s="96">
        <v>8.3321263948994488</v>
      </c>
      <c r="X127" s="96">
        <v>8.8035658240316508</v>
      </c>
      <c r="Y127" s="96">
        <v>8.3034128229976751</v>
      </c>
      <c r="Z127" s="96">
        <v>8.4838054510273597</v>
      </c>
      <c r="AA127" s="96">
        <v>8.2734914117716229</v>
      </c>
      <c r="AB127" s="96">
        <v>8.8641700129034895</v>
      </c>
      <c r="AC127" s="96">
        <v>8.712175502623424</v>
      </c>
      <c r="AD127" s="96">
        <v>8.15243269658367</v>
      </c>
      <c r="AE127" s="96">
        <v>7.2655202503431573</v>
      </c>
      <c r="AF127" s="96">
        <f t="shared" si="67"/>
        <v>8.9227045616991756</v>
      </c>
      <c r="AG127" s="96">
        <f t="shared" si="68"/>
        <v>8.6755855655736838</v>
      </c>
      <c r="AH127" s="96">
        <f t="shared" si="69"/>
        <v>8.6132800314441713</v>
      </c>
      <c r="AI127" s="96">
        <f t="shared" si="70"/>
        <v>8.5835766517729528</v>
      </c>
      <c r="AJ127" s="96">
        <f t="shared" si="71"/>
        <v>8.7318922546661746</v>
      </c>
      <c r="AK127" s="126"/>
      <c r="AL127" s="99"/>
      <c r="AM127" s="13"/>
      <c r="AN127" s="13"/>
      <c r="AO127" s="13"/>
      <c r="AP127" s="13"/>
      <c r="AQ127" s="13"/>
      <c r="AR127" s="8">
        <f t="shared" si="72"/>
        <v>8.886536764532396</v>
      </c>
      <c r="AS127" s="8">
        <f t="shared" si="73"/>
        <v>8.3176346341941976</v>
      </c>
      <c r="AT127" s="8">
        <f t="shared" si="74"/>
        <v>9.2233547008934504</v>
      </c>
      <c r="AU127" s="8">
        <f t="shared" si="75"/>
        <v>8.6328912776666016</v>
      </c>
      <c r="AV127" s="8">
        <f t="shared" si="58"/>
        <v>8.7651043443216619</v>
      </c>
      <c r="AW127" s="8"/>
      <c r="AX127" s="8">
        <f t="shared" si="76"/>
        <v>8.6367506787010164</v>
      </c>
      <c r="AY127" s="8">
        <f t="shared" si="77"/>
        <v>8.8717607332556305</v>
      </c>
      <c r="AZ127" s="8">
        <f t="shared" si="78"/>
        <v>8.8688392381109402</v>
      </c>
      <c r="BA127" s="8">
        <v>8.6341885674697885</v>
      </c>
      <c r="BB127" s="8">
        <f t="shared" si="79"/>
        <v>8.499606549617404</v>
      </c>
      <c r="BC127" s="8">
        <v>8.4906281488772386</v>
      </c>
      <c r="BD127" s="8">
        <f t="shared" si="80"/>
        <v>8.582555149198754</v>
      </c>
      <c r="BE127" s="5"/>
      <c r="BF127" s="60">
        <f t="shared" si="81"/>
        <v>107.79376499999999</v>
      </c>
      <c r="BG127" s="62">
        <f t="shared" si="82"/>
        <v>93.408281500000001</v>
      </c>
      <c r="BH127" s="62">
        <f t="shared" si="83"/>
        <v>101.80039740000001</v>
      </c>
      <c r="BI127" s="62">
        <f t="shared" si="84"/>
        <v>101.58418879999999</v>
      </c>
      <c r="BJ127" s="62">
        <f t="shared" si="85"/>
        <v>92.908281500000001</v>
      </c>
      <c r="BK127" s="62">
        <f t="shared" si="86"/>
        <v>104.4141195</v>
      </c>
      <c r="BL127" s="62">
        <f t="shared" si="87"/>
        <v>104.25244459999999</v>
      </c>
      <c r="BM127" s="62">
        <f t="shared" si="88"/>
        <v>92.550781499999999</v>
      </c>
      <c r="BN127" s="63">
        <f t="shared" si="89"/>
        <v>95.1907815</v>
      </c>
      <c r="BO127" s="50"/>
      <c r="BP127" s="104"/>
      <c r="BX127" s="53">
        <f t="shared" si="92"/>
        <v>2024</v>
      </c>
      <c r="BY127" s="97">
        <f t="shared" si="90"/>
        <v>45597</v>
      </c>
      <c r="BZ127" s="56">
        <f t="shared" si="93"/>
        <v>8.5766847443128675</v>
      </c>
      <c r="CA127" s="56">
        <f t="shared" si="94"/>
        <v>8.499606549617404</v>
      </c>
      <c r="CB127" s="56">
        <v>8.630872240939178</v>
      </c>
      <c r="CC127" s="56">
        <v>8.487381830346246</v>
      </c>
      <c r="CD127" s="56">
        <v>8.630872240939178</v>
      </c>
      <c r="CE127" s="56">
        <f t="shared" si="95"/>
        <v>8.5365473601925519</v>
      </c>
      <c r="CF127" s="1"/>
      <c r="CG127" s="98">
        <v>-0.75</v>
      </c>
      <c r="CH127" s="99">
        <v>-1</v>
      </c>
      <c r="CI127" s="99">
        <v>-0.5</v>
      </c>
      <c r="CJ127" s="99">
        <v>-0.5</v>
      </c>
      <c r="CK127" s="99">
        <v>2.75</v>
      </c>
      <c r="CL127" s="99">
        <v>0.5</v>
      </c>
      <c r="CM127" s="99">
        <v>-3.2711600000000089</v>
      </c>
      <c r="CN127" s="100">
        <v>-3.8994399999999985</v>
      </c>
      <c r="CO127" s="13"/>
      <c r="CP127" s="101">
        <v>1.0517337547643395</v>
      </c>
      <c r="CQ127" s="102">
        <v>1.0226054352204765</v>
      </c>
      <c r="CR127" s="102">
        <v>1.0152613801865451</v>
      </c>
      <c r="CS127" s="102">
        <v>0.97520994081373369</v>
      </c>
      <c r="CT127" s="102">
        <v>1.052885313039132</v>
      </c>
      <c r="CU127" s="103">
        <v>1.0022631261315631</v>
      </c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</row>
    <row r="128" spans="1:143" ht="12.75" x14ac:dyDescent="0.2">
      <c r="A128" s="3">
        <f t="shared" si="91"/>
        <v>2024</v>
      </c>
      <c r="B128" s="43">
        <v>45627</v>
      </c>
      <c r="C128" s="43">
        <v>45657</v>
      </c>
      <c r="D128" s="44">
        <f t="shared" si="96"/>
        <v>45627</v>
      </c>
      <c r="E128" s="94">
        <v>117.32429999999999</v>
      </c>
      <c r="F128" s="46">
        <v>101.19670000000001</v>
      </c>
      <c r="G128" s="94">
        <v>97.974270000000004</v>
      </c>
      <c r="H128" s="46">
        <v>94.38597</v>
      </c>
      <c r="I128" s="94">
        <v>111.1079</v>
      </c>
      <c r="J128" s="46">
        <v>95.578360000000004</v>
      </c>
      <c r="K128" s="94">
        <v>107.94070000000001</v>
      </c>
      <c r="L128" s="46">
        <v>99.865970000000004</v>
      </c>
      <c r="M128" s="94">
        <v>106.9158</v>
      </c>
      <c r="N128" s="46">
        <v>99.68159</v>
      </c>
      <c r="O128" s="94">
        <f t="shared" si="59"/>
        <v>97.474270000000004</v>
      </c>
      <c r="P128" s="46">
        <f t="shared" si="60"/>
        <v>93.88597</v>
      </c>
      <c r="Q128" s="94">
        <f t="shared" si="61"/>
        <v>97.474270000000004</v>
      </c>
      <c r="R128" s="46">
        <f t="shared" si="62"/>
        <v>93.88597</v>
      </c>
      <c r="S128" s="94">
        <f t="shared" si="63"/>
        <v>100.47427</v>
      </c>
      <c r="T128" s="46">
        <f t="shared" si="64"/>
        <v>95.13597</v>
      </c>
      <c r="U128" s="94">
        <f t="shared" si="65"/>
        <v>112.15792</v>
      </c>
      <c r="V128" s="95">
        <f t="shared" si="66"/>
        <v>98.190460000000002</v>
      </c>
      <c r="W128" s="96">
        <v>8.6167109735826433</v>
      </c>
      <c r="X128" s="96">
        <v>9.1719622083881749</v>
      </c>
      <c r="Y128" s="96">
        <v>8.6205561865318305</v>
      </c>
      <c r="Z128" s="96">
        <v>8.6612171798778181</v>
      </c>
      <c r="AA128" s="96">
        <v>8.4541902713258299</v>
      </c>
      <c r="AB128" s="96">
        <v>8.9843872001889071</v>
      </c>
      <c r="AC128" s="96">
        <v>8.8328001651392203</v>
      </c>
      <c r="AD128" s="96">
        <v>9.7801487049929392</v>
      </c>
      <c r="AE128" s="96">
        <v>7.2716762878335324</v>
      </c>
      <c r="AF128" s="96">
        <f t="shared" si="67"/>
        <v>9.1086581936625581</v>
      </c>
      <c r="AG128" s="96">
        <f t="shared" si="68"/>
        <v>8.857334098963257</v>
      </c>
      <c r="AH128" s="96">
        <f t="shared" si="69"/>
        <v>8.7921370534764076</v>
      </c>
      <c r="AI128" s="96">
        <f t="shared" si="70"/>
        <v>10.226541170480761</v>
      </c>
      <c r="AJ128" s="96">
        <f t="shared" si="71"/>
        <v>8.852517117157479</v>
      </c>
      <c r="AK128" s="126"/>
      <c r="AL128" s="99"/>
      <c r="AM128" s="13"/>
      <c r="AN128" s="13"/>
      <c r="AO128" s="13"/>
      <c r="AP128" s="13"/>
      <c r="AQ128" s="13"/>
      <c r="AR128" s="8">
        <f t="shared" si="72"/>
        <v>9.0091352628714514</v>
      </c>
      <c r="AS128" s="8">
        <f t="shared" si="73"/>
        <v>9.9719856946772438</v>
      </c>
      <c r="AT128" s="8">
        <f t="shared" si="74"/>
        <v>9.3505996612326143</v>
      </c>
      <c r="AU128" s="8">
        <f t="shared" si="75"/>
        <v>10.349941958793574</v>
      </c>
      <c r="AV128" s="8">
        <f t="shared" si="58"/>
        <v>9.6704156443937208</v>
      </c>
      <c r="AW128" s="8"/>
      <c r="AX128" s="8">
        <f t="shared" si="76"/>
        <v>8.8172672933229723</v>
      </c>
      <c r="AY128" s="8">
        <f t="shared" si="77"/>
        <v>8.9941601878632369</v>
      </c>
      <c r="AZ128" s="8">
        <f t="shared" si="78"/>
        <v>8.9890978857677251</v>
      </c>
      <c r="BA128" s="8">
        <v>8.8152210700338003</v>
      </c>
      <c r="BB128" s="8">
        <f t="shared" si="79"/>
        <v>8.6847677951899076</v>
      </c>
      <c r="BC128" s="8">
        <v>8.6686842407040334</v>
      </c>
      <c r="BD128" s="8">
        <f t="shared" si="80"/>
        <v>8.7607688396562704</v>
      </c>
      <c r="BE128" s="5"/>
      <c r="BF128" s="60">
        <f t="shared" si="81"/>
        <v>110.389432</v>
      </c>
      <c r="BG128" s="62">
        <f t="shared" si="82"/>
        <v>96.431300999999991</v>
      </c>
      <c r="BH128" s="62">
        <f t="shared" si="83"/>
        <v>104.4301978</v>
      </c>
      <c r="BI128" s="62">
        <f t="shared" si="84"/>
        <v>103.8050897</v>
      </c>
      <c r="BJ128" s="62">
        <f t="shared" si="85"/>
        <v>95.931300999999991</v>
      </c>
      <c r="BK128" s="62">
        <f t="shared" si="86"/>
        <v>104.4685661</v>
      </c>
      <c r="BL128" s="62">
        <f t="shared" si="87"/>
        <v>106.1519122</v>
      </c>
      <c r="BM128" s="62">
        <f t="shared" si="88"/>
        <v>95.931300999999991</v>
      </c>
      <c r="BN128" s="63">
        <f t="shared" si="89"/>
        <v>98.178800999999993</v>
      </c>
      <c r="BO128" s="50"/>
      <c r="BP128" s="104"/>
      <c r="BX128" s="53">
        <f t="shared" si="92"/>
        <v>2024</v>
      </c>
      <c r="BY128" s="97">
        <f t="shared" si="90"/>
        <v>45627</v>
      </c>
      <c r="BZ128" s="56">
        <f t="shared" si="93"/>
        <v>8.902997496174331</v>
      </c>
      <c r="CA128" s="56">
        <f t="shared" si="94"/>
        <v>8.6847677951899076</v>
      </c>
      <c r="CB128" s="56">
        <v>8.8119047435031881</v>
      </c>
      <c r="CC128" s="56">
        <v>8.6654382470875806</v>
      </c>
      <c r="CD128" s="56">
        <v>8.8119047435031881</v>
      </c>
      <c r="CE128" s="56">
        <f t="shared" si="95"/>
        <v>8.7219936446283146</v>
      </c>
      <c r="CF128" s="1"/>
      <c r="CG128" s="98">
        <v>-0.5</v>
      </c>
      <c r="CH128" s="99">
        <v>-0.5</v>
      </c>
      <c r="CI128" s="99">
        <v>-0.5</v>
      </c>
      <c r="CJ128" s="99">
        <v>-0.5</v>
      </c>
      <c r="CK128" s="99">
        <v>2.5</v>
      </c>
      <c r="CL128" s="99">
        <v>0.75</v>
      </c>
      <c r="CM128" s="99">
        <v>-5.1663799999999895</v>
      </c>
      <c r="CN128" s="100">
        <v>-3.0062399999999982</v>
      </c>
      <c r="CO128" s="13"/>
      <c r="CP128" s="101">
        <v>1.051660292600012</v>
      </c>
      <c r="CQ128" s="102">
        <v>1.0226431129727434</v>
      </c>
      <c r="CR128" s="102">
        <v>1.015115643780732</v>
      </c>
      <c r="CS128" s="102">
        <v>0.97609725004552905</v>
      </c>
      <c r="CT128" s="102">
        <v>1.0456427073813235</v>
      </c>
      <c r="CU128" s="103">
        <v>1.0022322425108265</v>
      </c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</row>
    <row r="129" spans="1:143" ht="12.75" x14ac:dyDescent="0.2">
      <c r="A129" s="3">
        <f t="shared" si="91"/>
        <v>2025</v>
      </c>
      <c r="B129" s="43">
        <v>45658</v>
      </c>
      <c r="C129" s="43">
        <v>45688</v>
      </c>
      <c r="D129" s="44">
        <f t="shared" si="96"/>
        <v>45658</v>
      </c>
      <c r="E129" s="94">
        <v>120.878</v>
      </c>
      <c r="F129" s="46">
        <v>104.4422</v>
      </c>
      <c r="G129" s="94">
        <v>103.2619</v>
      </c>
      <c r="H129" s="46">
        <v>99.539900000000003</v>
      </c>
      <c r="I129" s="94">
        <v>114.3218</v>
      </c>
      <c r="J129" s="46">
        <v>98.45505</v>
      </c>
      <c r="K129" s="94">
        <v>113.19710000000001</v>
      </c>
      <c r="L129" s="46">
        <v>104.7367</v>
      </c>
      <c r="M129" s="94">
        <v>112.32380000000001</v>
      </c>
      <c r="N129" s="46">
        <v>104.7367</v>
      </c>
      <c r="O129" s="94">
        <f t="shared" si="59"/>
        <v>102.7619</v>
      </c>
      <c r="P129" s="46">
        <f t="shared" si="60"/>
        <v>99.039900000000003</v>
      </c>
      <c r="Q129" s="94">
        <f t="shared" si="61"/>
        <v>102.7619</v>
      </c>
      <c r="R129" s="46">
        <f t="shared" si="62"/>
        <v>99.039900000000003</v>
      </c>
      <c r="S129" s="94">
        <f t="shared" si="63"/>
        <v>105.0119</v>
      </c>
      <c r="T129" s="46">
        <f t="shared" si="64"/>
        <v>98.039900000000003</v>
      </c>
      <c r="U129" s="94">
        <f t="shared" si="65"/>
        <v>114.43866000000001</v>
      </c>
      <c r="V129" s="95">
        <f t="shared" si="66"/>
        <v>100.16311</v>
      </c>
      <c r="W129" s="96">
        <v>8.898115001365392</v>
      </c>
      <c r="X129" s="96">
        <v>9.3626023198156361</v>
      </c>
      <c r="Y129" s="96">
        <v>8.7823089449103833</v>
      </c>
      <c r="Z129" s="96">
        <v>8.7860337821869816</v>
      </c>
      <c r="AA129" s="96">
        <v>8.5554029022619638</v>
      </c>
      <c r="AB129" s="96">
        <v>9.095635921139257</v>
      </c>
      <c r="AC129" s="96">
        <v>8.9326253239825846</v>
      </c>
      <c r="AD129" s="96">
        <v>9.4724294586499056</v>
      </c>
      <c r="AE129" s="96">
        <v>7.6620475046746988</v>
      </c>
      <c r="AF129" s="96">
        <f t="shared" si="67"/>
        <v>9.2463596486112341</v>
      </c>
      <c r="AG129" s="96">
        <f t="shared" si="68"/>
        <v>8.9880530630952133</v>
      </c>
      <c r="AH129" s="96">
        <f t="shared" si="69"/>
        <v>8.9201339401955568</v>
      </c>
      <c r="AI129" s="96">
        <f t="shared" si="70"/>
        <v>9.9354285583592095</v>
      </c>
      <c r="AJ129" s="96">
        <f t="shared" si="71"/>
        <v>8.9526803119126779</v>
      </c>
      <c r="AK129" s="126"/>
      <c r="AL129" s="99"/>
      <c r="AM129" s="13"/>
      <c r="AN129" s="13"/>
      <c r="AO129" s="13"/>
      <c r="AP129" s="13"/>
      <c r="AQ129" s="13"/>
      <c r="AR129" s="8">
        <f t="shared" si="72"/>
        <v>9.1105939058670451</v>
      </c>
      <c r="AS129" s="8">
        <f t="shared" si="73"/>
        <v>9.6592310993494319</v>
      </c>
      <c r="AT129" s="8">
        <f t="shared" si="74"/>
        <v>9.4559035693468552</v>
      </c>
      <c r="AU129" s="8">
        <f t="shared" si="75"/>
        <v>10.025334018096627</v>
      </c>
      <c r="AV129" s="8">
        <f t="shared" ref="AV129:AV192" si="97">(AR129+AS129+AT129+AU129)/4</f>
        <v>9.562765648164989</v>
      </c>
      <c r="AW129" s="8"/>
      <c r="AX129" s="8">
        <f t="shared" si="76"/>
        <v>8.9442683131735663</v>
      </c>
      <c r="AY129" s="8">
        <f t="shared" si="77"/>
        <v>9.0954541085566554</v>
      </c>
      <c r="AZ129" s="8">
        <f t="shared" si="78"/>
        <v>9.1003849740546325</v>
      </c>
      <c r="BA129" s="8">
        <v>8.9421250714507767</v>
      </c>
      <c r="BB129" s="8">
        <f t="shared" si="79"/>
        <v>8.7884798875519685</v>
      </c>
      <c r="BC129" s="8">
        <v>8.7935017746244917</v>
      </c>
      <c r="BD129" s="8">
        <f t="shared" si="80"/>
        <v>8.8861496556373503</v>
      </c>
      <c r="BE129" s="5"/>
      <c r="BF129" s="60">
        <f t="shared" si="81"/>
        <v>113.81060599999999</v>
      </c>
      <c r="BG129" s="62">
        <f t="shared" si="82"/>
        <v>101.66144</v>
      </c>
      <c r="BH129" s="62">
        <f t="shared" si="83"/>
        <v>107.49909749999998</v>
      </c>
      <c r="BI129" s="62">
        <f t="shared" si="84"/>
        <v>109.06134699999998</v>
      </c>
      <c r="BJ129" s="62">
        <f t="shared" si="85"/>
        <v>101.16144</v>
      </c>
      <c r="BK129" s="62">
        <f t="shared" si="86"/>
        <v>109.55912799999999</v>
      </c>
      <c r="BL129" s="62">
        <f t="shared" si="87"/>
        <v>108.3001735</v>
      </c>
      <c r="BM129" s="62">
        <f t="shared" si="88"/>
        <v>101.16144</v>
      </c>
      <c r="BN129" s="63">
        <f t="shared" si="89"/>
        <v>102.01393999999999</v>
      </c>
      <c r="BO129" s="50"/>
      <c r="BP129" s="104"/>
      <c r="BX129" s="53">
        <f t="shared" si="92"/>
        <v>2025</v>
      </c>
      <c r="BY129" s="97">
        <f t="shared" si="90"/>
        <v>45658</v>
      </c>
      <c r="BZ129" s="56">
        <f t="shared" si="93"/>
        <v>9.0694269214017744</v>
      </c>
      <c r="CA129" s="56">
        <f t="shared" si="94"/>
        <v>8.7884798875519685</v>
      </c>
      <c r="CB129" s="56">
        <v>8.9388087449201645</v>
      </c>
      <c r="CC129" s="56">
        <v>8.7902560087735218</v>
      </c>
      <c r="CD129" s="56">
        <v>8.9388087449201645</v>
      </c>
      <c r="CE129" s="56">
        <f t="shared" si="95"/>
        <v>8.825865392304971</v>
      </c>
      <c r="CF129" s="1"/>
      <c r="CG129" s="98">
        <v>-0.5</v>
      </c>
      <c r="CH129" s="99">
        <v>-0.5</v>
      </c>
      <c r="CI129" s="99">
        <v>-0.5</v>
      </c>
      <c r="CJ129" s="99">
        <v>-0.5</v>
      </c>
      <c r="CK129" s="99">
        <v>1.75</v>
      </c>
      <c r="CL129" s="99">
        <v>-1.5</v>
      </c>
      <c r="CM129" s="99">
        <v>-6.4393399999999872</v>
      </c>
      <c r="CN129" s="100">
        <v>-4.2790899999999965</v>
      </c>
      <c r="CO129" s="13"/>
      <c r="CP129" s="101">
        <v>1.0523929087727306</v>
      </c>
      <c r="CQ129" s="102">
        <v>1.0229932283344745</v>
      </c>
      <c r="CR129" s="102">
        <v>1.0152628775774175</v>
      </c>
      <c r="CS129" s="102">
        <v>0.97375028532298558</v>
      </c>
      <c r="CT129" s="102">
        <v>1.0488786009682562</v>
      </c>
      <c r="CU129" s="103">
        <v>1.002245139273473</v>
      </c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</row>
    <row r="130" spans="1:143" ht="12.75" x14ac:dyDescent="0.2">
      <c r="A130" s="3">
        <f t="shared" si="91"/>
        <v>2025</v>
      </c>
      <c r="B130" s="43">
        <v>45689</v>
      </c>
      <c r="C130" s="43">
        <v>45716</v>
      </c>
      <c r="D130" s="44">
        <f t="shared" si="96"/>
        <v>45689</v>
      </c>
      <c r="E130" s="94">
        <v>114.4743</v>
      </c>
      <c r="F130" s="46">
        <v>101.3142</v>
      </c>
      <c r="G130" s="94">
        <v>98.104730000000004</v>
      </c>
      <c r="H130" s="46">
        <v>95.923320000000004</v>
      </c>
      <c r="I130" s="94">
        <v>107.7906</v>
      </c>
      <c r="J130" s="46">
        <v>95.183719999999994</v>
      </c>
      <c r="K130" s="94">
        <v>109.4663</v>
      </c>
      <c r="L130" s="46">
        <v>101.1347</v>
      </c>
      <c r="M130" s="94">
        <v>106.82680000000001</v>
      </c>
      <c r="N130" s="46">
        <v>100.82850000000001</v>
      </c>
      <c r="O130" s="94">
        <f t="shared" si="59"/>
        <v>97.104730000000004</v>
      </c>
      <c r="P130" s="46">
        <f t="shared" si="60"/>
        <v>94.673320000000004</v>
      </c>
      <c r="Q130" s="94">
        <f t="shared" si="61"/>
        <v>98.104730000000004</v>
      </c>
      <c r="R130" s="46">
        <f t="shared" si="62"/>
        <v>95.423320000000004</v>
      </c>
      <c r="S130" s="94">
        <f t="shared" si="63"/>
        <v>100.60473</v>
      </c>
      <c r="T130" s="46">
        <f t="shared" si="64"/>
        <v>98.173320000000004</v>
      </c>
      <c r="U130" s="94">
        <f t="shared" si="65"/>
        <v>111.76226</v>
      </c>
      <c r="V130" s="95">
        <f t="shared" si="66"/>
        <v>97.539909999999992</v>
      </c>
      <c r="W130" s="96">
        <v>8.8312607755301951</v>
      </c>
      <c r="X130" s="96">
        <v>8.8421995884231457</v>
      </c>
      <c r="Y130" s="96">
        <v>8.4728788843894414</v>
      </c>
      <c r="Z130" s="96">
        <v>8.455017748915953</v>
      </c>
      <c r="AA130" s="96">
        <v>8.25112613034044</v>
      </c>
      <c r="AB130" s="96">
        <v>8.751895108513482</v>
      </c>
      <c r="AC130" s="96">
        <v>8.5875056508482341</v>
      </c>
      <c r="AD130" s="96">
        <v>8.6495828146698024</v>
      </c>
      <c r="AE130" s="96">
        <v>7.6941562997832875</v>
      </c>
      <c r="AF130" s="96">
        <f t="shared" si="67"/>
        <v>8.9142752635434181</v>
      </c>
      <c r="AG130" s="96">
        <f t="shared" si="68"/>
        <v>8.6565027778951631</v>
      </c>
      <c r="AH130" s="96">
        <f t="shared" si="69"/>
        <v>8.5889845697767147</v>
      </c>
      <c r="AI130" s="96">
        <f t="shared" si="70"/>
        <v>9.1107138488892989</v>
      </c>
      <c r="AJ130" s="96">
        <f t="shared" si="71"/>
        <v>8.6075605449417605</v>
      </c>
      <c r="AK130" s="126"/>
      <c r="AL130" s="99"/>
      <c r="AM130" s="13"/>
      <c r="AN130" s="13"/>
      <c r="AO130" s="13"/>
      <c r="AP130" s="13"/>
      <c r="AQ130" s="13"/>
      <c r="AR130" s="8">
        <f t="shared" si="72"/>
        <v>8.7598268836754087</v>
      </c>
      <c r="AS130" s="8">
        <f t="shared" si="73"/>
        <v>8.8229198441607917</v>
      </c>
      <c r="AT130" s="8">
        <f t="shared" si="74"/>
        <v>9.0918425373460838</v>
      </c>
      <c r="AU130" s="8">
        <f t="shared" si="75"/>
        <v>9.1573267101818736</v>
      </c>
      <c r="AV130" s="8">
        <f t="shared" si="97"/>
        <v>8.9579789938410386</v>
      </c>
      <c r="AW130" s="8"/>
      <c r="AX130" s="8">
        <f t="shared" si="76"/>
        <v>8.6074591625111445</v>
      </c>
      <c r="AY130" s="8">
        <f t="shared" si="77"/>
        <v>8.7452565711296124</v>
      </c>
      <c r="AZ130" s="8">
        <f t="shared" si="78"/>
        <v>8.7565256124753592</v>
      </c>
      <c r="BA130" s="8">
        <v>8.604353535216946</v>
      </c>
      <c r="BB130" s="8">
        <f t="shared" si="79"/>
        <v>8.4766889541350974</v>
      </c>
      <c r="BC130" s="8">
        <v>8.4612836435136831</v>
      </c>
      <c r="BD130" s="8">
        <f t="shared" si="80"/>
        <v>8.5536373168417406</v>
      </c>
      <c r="BE130" s="5"/>
      <c r="BF130" s="60">
        <f t="shared" si="81"/>
        <v>108.81545699999999</v>
      </c>
      <c r="BG130" s="62">
        <f t="shared" si="82"/>
        <v>97.166723700000006</v>
      </c>
      <c r="BH130" s="62">
        <f t="shared" si="83"/>
        <v>102.36964159999999</v>
      </c>
      <c r="BI130" s="62">
        <f t="shared" si="84"/>
        <v>104.24753100000001</v>
      </c>
      <c r="BJ130" s="62">
        <f t="shared" si="85"/>
        <v>96.951723700000002</v>
      </c>
      <c r="BK130" s="62">
        <f t="shared" si="86"/>
        <v>105.883712</v>
      </c>
      <c r="BL130" s="62">
        <f t="shared" si="87"/>
        <v>105.6466495</v>
      </c>
      <c r="BM130" s="62">
        <f t="shared" si="88"/>
        <v>96.05922369999999</v>
      </c>
      <c r="BN130" s="63">
        <f t="shared" si="89"/>
        <v>99.559223700000004</v>
      </c>
      <c r="BO130" s="50"/>
      <c r="BP130" s="104"/>
      <c r="BX130" s="53">
        <f t="shared" si="92"/>
        <v>2025</v>
      </c>
      <c r="BY130" s="97">
        <f t="shared" si="90"/>
        <v>45689</v>
      </c>
      <c r="BZ130" s="56">
        <f t="shared" si="93"/>
        <v>8.7510504829606361</v>
      </c>
      <c r="CA130" s="56">
        <f t="shared" si="94"/>
        <v>8.4766889541350974</v>
      </c>
      <c r="CB130" s="56">
        <v>8.6010372086863338</v>
      </c>
      <c r="CC130" s="56">
        <v>8.4580372714352023</v>
      </c>
      <c r="CD130" s="56">
        <v>8.6010372086863338</v>
      </c>
      <c r="CE130" s="56">
        <f t="shared" si="95"/>
        <v>8.5135944851605494</v>
      </c>
      <c r="CF130" s="1"/>
      <c r="CG130" s="98">
        <v>-1</v>
      </c>
      <c r="CH130" s="99">
        <v>-1.25</v>
      </c>
      <c r="CI130" s="99">
        <v>0</v>
      </c>
      <c r="CJ130" s="99">
        <v>-0.5</v>
      </c>
      <c r="CK130" s="99">
        <v>2.5</v>
      </c>
      <c r="CL130" s="99">
        <v>2.25</v>
      </c>
      <c r="CM130" s="99">
        <v>-2.7120399999999947</v>
      </c>
      <c r="CN130" s="100">
        <v>-3.7742900000000006</v>
      </c>
      <c r="CO130" s="13"/>
      <c r="CP130" s="101">
        <v>1.0543177469599456</v>
      </c>
      <c r="CQ130" s="102">
        <v>1.0238302313445815</v>
      </c>
      <c r="CR130" s="102">
        <v>1.0158446528249971</v>
      </c>
      <c r="CS130" s="102">
        <v>0.97588513417353218</v>
      </c>
      <c r="CT130" s="102">
        <v>1.053312517389557</v>
      </c>
      <c r="CU130" s="103">
        <v>1.0023353573096683</v>
      </c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</row>
    <row r="131" spans="1:143" ht="12.75" x14ac:dyDescent="0.2">
      <c r="A131" s="3">
        <f t="shared" si="91"/>
        <v>2025</v>
      </c>
      <c r="B131" s="43">
        <v>45717</v>
      </c>
      <c r="C131" s="43">
        <v>45747</v>
      </c>
      <c r="D131" s="44">
        <f t="shared" si="96"/>
        <v>45717</v>
      </c>
      <c r="E131" s="94">
        <v>95.471639999999994</v>
      </c>
      <c r="F131" s="46">
        <v>87.65692</v>
      </c>
      <c r="G131" s="94">
        <v>92.461370000000002</v>
      </c>
      <c r="H131" s="46">
        <v>89.403639999999996</v>
      </c>
      <c r="I131" s="94">
        <v>89.598200000000006</v>
      </c>
      <c r="J131" s="46">
        <v>82.127319999999997</v>
      </c>
      <c r="K131" s="94">
        <v>97.643690000000007</v>
      </c>
      <c r="L131" s="46">
        <v>93.051509999999993</v>
      </c>
      <c r="M131" s="94">
        <v>96.926029999999997</v>
      </c>
      <c r="N131" s="46">
        <v>92.860820000000004</v>
      </c>
      <c r="O131" s="94">
        <f t="shared" si="59"/>
        <v>91.461370000000002</v>
      </c>
      <c r="P131" s="46">
        <f t="shared" si="60"/>
        <v>87.903639999999996</v>
      </c>
      <c r="Q131" s="94">
        <f t="shared" si="61"/>
        <v>92.461370000000002</v>
      </c>
      <c r="R131" s="46">
        <f t="shared" si="62"/>
        <v>88.903639999999996</v>
      </c>
      <c r="S131" s="94">
        <f t="shared" si="63"/>
        <v>94.711370000000002</v>
      </c>
      <c r="T131" s="46">
        <f t="shared" si="64"/>
        <v>91.403639999999996</v>
      </c>
      <c r="U131" s="94">
        <f t="shared" si="65"/>
        <v>92.998609999999985</v>
      </c>
      <c r="V131" s="95">
        <f t="shared" si="66"/>
        <v>85.881249999999994</v>
      </c>
      <c r="W131" s="96">
        <v>7.9536784466419865</v>
      </c>
      <c r="X131" s="96">
        <v>8.0181203071884557</v>
      </c>
      <c r="Y131" s="96">
        <v>7.7800581547387724</v>
      </c>
      <c r="Z131" s="96">
        <v>7.9273928992815215</v>
      </c>
      <c r="AA131" s="96">
        <v>7.7168175562162631</v>
      </c>
      <c r="AB131" s="96">
        <v>8.2069410124818543</v>
      </c>
      <c r="AC131" s="96">
        <v>8.0405222484386272</v>
      </c>
      <c r="AD131" s="96">
        <v>7.8594834382400194</v>
      </c>
      <c r="AE131" s="96">
        <v>7.7530335818995457</v>
      </c>
      <c r="AF131" s="96">
        <f t="shared" si="67"/>
        <v>8.3833052293466217</v>
      </c>
      <c r="AG131" s="96">
        <f t="shared" si="68"/>
        <v>8.127272351905372</v>
      </c>
      <c r="AH131" s="96">
        <f t="shared" si="69"/>
        <v>8.0606904339075935</v>
      </c>
      <c r="AI131" s="96">
        <f t="shared" si="70"/>
        <v>8.3149952197163106</v>
      </c>
      <c r="AJ131" s="96">
        <f t="shared" si="71"/>
        <v>8.0605770936682752</v>
      </c>
      <c r="AK131" s="126"/>
      <c r="AL131" s="99"/>
      <c r="AM131" s="13"/>
      <c r="AN131" s="13"/>
      <c r="AO131" s="13"/>
      <c r="AP131" s="13"/>
      <c r="AQ131" s="13"/>
      <c r="AR131" s="8">
        <f t="shared" si="72"/>
        <v>8.2038929448507236</v>
      </c>
      <c r="AS131" s="8">
        <f t="shared" si="73"/>
        <v>8.0198917148490896</v>
      </c>
      <c r="AT131" s="8">
        <f t="shared" si="74"/>
        <v>8.5148387978605804</v>
      </c>
      <c r="AU131" s="8">
        <f t="shared" si="75"/>
        <v>8.3238639528900951</v>
      </c>
      <c r="AV131" s="8">
        <f t="shared" si="97"/>
        <v>8.2656218526126217</v>
      </c>
      <c r="AW131" s="8"/>
      <c r="AX131" s="8">
        <f t="shared" si="76"/>
        <v>8.070600341149289</v>
      </c>
      <c r="AY131" s="8">
        <f t="shared" si="77"/>
        <v>8.190225214042238</v>
      </c>
      <c r="AZ131" s="8">
        <f t="shared" si="78"/>
        <v>8.211383573274297</v>
      </c>
      <c r="BA131" s="8">
        <v>8.0659609930387735</v>
      </c>
      <c r="BB131" s="8">
        <f t="shared" si="79"/>
        <v>7.9291855479211639</v>
      </c>
      <c r="BC131" s="8">
        <v>7.931742977770293</v>
      </c>
      <c r="BD131" s="8">
        <f t="shared" si="80"/>
        <v>8.0236274226835977</v>
      </c>
      <c r="BE131" s="5"/>
      <c r="BF131" s="60">
        <f t="shared" si="81"/>
        <v>92.111310399999994</v>
      </c>
      <c r="BG131" s="62">
        <f t="shared" si="82"/>
        <v>91.146546099999995</v>
      </c>
      <c r="BH131" s="62">
        <f t="shared" si="83"/>
        <v>86.385721599999997</v>
      </c>
      <c r="BI131" s="62">
        <f t="shared" si="84"/>
        <v>95.177989699999983</v>
      </c>
      <c r="BJ131" s="62">
        <f t="shared" si="85"/>
        <v>90.931546099999991</v>
      </c>
      <c r="BK131" s="62">
        <f t="shared" si="86"/>
        <v>95.669052599999986</v>
      </c>
      <c r="BL131" s="62">
        <f t="shared" si="87"/>
        <v>89.93814519999998</v>
      </c>
      <c r="BM131" s="62">
        <f t="shared" si="88"/>
        <v>89.931546099999991</v>
      </c>
      <c r="BN131" s="63">
        <f t="shared" si="89"/>
        <v>93.289046099999993</v>
      </c>
      <c r="BO131" s="50"/>
      <c r="BP131" s="104"/>
      <c r="BX131" s="53">
        <f t="shared" si="92"/>
        <v>2025</v>
      </c>
      <c r="BY131" s="97">
        <f t="shared" si="90"/>
        <v>45717</v>
      </c>
      <c r="BZ131" s="56">
        <f t="shared" si="93"/>
        <v>8.0381986158439904</v>
      </c>
      <c r="CA131" s="56">
        <f t="shared" si="94"/>
        <v>7.9291855479211639</v>
      </c>
      <c r="CB131" s="56">
        <v>8.0626446665081613</v>
      </c>
      <c r="CC131" s="56">
        <v>7.9284956393925983</v>
      </c>
      <c r="CD131" s="56">
        <v>8.0626446665081613</v>
      </c>
      <c r="CE131" s="56">
        <f t="shared" si="95"/>
        <v>7.9652482473483808</v>
      </c>
      <c r="CF131" s="1"/>
      <c r="CG131" s="98">
        <v>-1</v>
      </c>
      <c r="CH131" s="99">
        <v>-1.5</v>
      </c>
      <c r="CI131" s="99">
        <v>0</v>
      </c>
      <c r="CJ131" s="99">
        <v>-0.5</v>
      </c>
      <c r="CK131" s="99">
        <v>2.25</v>
      </c>
      <c r="CL131" s="99">
        <v>2</v>
      </c>
      <c r="CM131" s="99">
        <v>-2.4730300000000014</v>
      </c>
      <c r="CN131" s="100">
        <v>-1.7756700000000052</v>
      </c>
      <c r="CO131" s="13"/>
      <c r="CP131" s="101">
        <v>1.0575110046717151</v>
      </c>
      <c r="CQ131" s="102">
        <v>1.0252137689103269</v>
      </c>
      <c r="CR131" s="102">
        <v>1.0168148010726392</v>
      </c>
      <c r="CS131" s="102">
        <v>0.97343699930851879</v>
      </c>
      <c r="CT131" s="102">
        <v>1.0579569618099856</v>
      </c>
      <c r="CU131" s="103">
        <v>1.0024942217196828</v>
      </c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</row>
    <row r="132" spans="1:143" ht="12.75" x14ac:dyDescent="0.2">
      <c r="A132" s="3">
        <f t="shared" si="91"/>
        <v>2025</v>
      </c>
      <c r="B132" s="43">
        <v>45748</v>
      </c>
      <c r="C132" s="43">
        <v>45777</v>
      </c>
      <c r="D132" s="44">
        <f t="shared" si="96"/>
        <v>45748</v>
      </c>
      <c r="E132" s="94">
        <v>92.867580000000004</v>
      </c>
      <c r="F132" s="46">
        <v>86.284639999999996</v>
      </c>
      <c r="G132" s="94">
        <v>92.915210000000002</v>
      </c>
      <c r="H132" s="46">
        <v>89.448480000000004</v>
      </c>
      <c r="I132" s="94">
        <v>87.108710000000002</v>
      </c>
      <c r="J132" s="46">
        <v>80.81541</v>
      </c>
      <c r="K132" s="94">
        <v>100.5016</v>
      </c>
      <c r="L132" s="46">
        <v>94.199910000000003</v>
      </c>
      <c r="M132" s="94">
        <v>98.004549999999995</v>
      </c>
      <c r="N132" s="46">
        <v>93.319919999999996</v>
      </c>
      <c r="O132" s="94">
        <f t="shared" si="59"/>
        <v>91.665210000000002</v>
      </c>
      <c r="P132" s="46">
        <f t="shared" si="60"/>
        <v>88.448480000000004</v>
      </c>
      <c r="Q132" s="94">
        <f t="shared" si="61"/>
        <v>89.915210000000002</v>
      </c>
      <c r="R132" s="46">
        <f t="shared" si="62"/>
        <v>88.698480000000004</v>
      </c>
      <c r="S132" s="94">
        <f t="shared" si="63"/>
        <v>95.165210000000002</v>
      </c>
      <c r="T132" s="46">
        <f t="shared" si="64"/>
        <v>87.448480000000004</v>
      </c>
      <c r="U132" s="94">
        <f t="shared" si="65"/>
        <v>93.032990000000012</v>
      </c>
      <c r="V132" s="95">
        <f t="shared" si="66"/>
        <v>90.959579999999988</v>
      </c>
      <c r="W132" s="96">
        <v>7.875597541306516</v>
      </c>
      <c r="X132" s="96">
        <v>7.9891035884168264</v>
      </c>
      <c r="Y132" s="96">
        <v>7.6351408817567314</v>
      </c>
      <c r="Z132" s="96">
        <v>7.7795034846549536</v>
      </c>
      <c r="AA132" s="96">
        <v>7.3048663318944076</v>
      </c>
      <c r="AB132" s="96">
        <v>8.0425773390787096</v>
      </c>
      <c r="AC132" s="96">
        <v>7.8806625529421934</v>
      </c>
      <c r="AD132" s="96">
        <v>7.6299495437384532</v>
      </c>
      <c r="AE132" s="96">
        <v>7.5347239251689935</v>
      </c>
      <c r="AF132" s="96">
        <f t="shared" si="67"/>
        <v>8.2197795815677637</v>
      </c>
      <c r="AG132" s="96">
        <f t="shared" si="68"/>
        <v>7.9714975554617542</v>
      </c>
      <c r="AH132" s="96">
        <f t="shared" si="69"/>
        <v>7.9101289771189114</v>
      </c>
      <c r="AI132" s="96">
        <f t="shared" si="70"/>
        <v>8.0279722498383581</v>
      </c>
      <c r="AJ132" s="96">
        <f t="shared" si="71"/>
        <v>7.9007175108327203</v>
      </c>
      <c r="AK132" s="126"/>
      <c r="AL132" s="99"/>
      <c r="AM132" s="13"/>
      <c r="AN132" s="13"/>
      <c r="AO132" s="13"/>
      <c r="AP132" s="13"/>
      <c r="AQ132" s="13"/>
      <c r="AR132" s="8">
        <f t="shared" si="72"/>
        <v>8.0414173929689952</v>
      </c>
      <c r="AS132" s="8">
        <f t="shared" si="73"/>
        <v>7.786601853581109</v>
      </c>
      <c r="AT132" s="8">
        <f t="shared" si="74"/>
        <v>8.346205450508327</v>
      </c>
      <c r="AU132" s="8">
        <f t="shared" si="75"/>
        <v>8.0817324460059154</v>
      </c>
      <c r="AV132" s="8">
        <f t="shared" si="97"/>
        <v>8.0639892857660875</v>
      </c>
      <c r="AW132" s="8"/>
      <c r="AX132" s="8">
        <f t="shared" si="76"/>
        <v>7.9201227112891273</v>
      </c>
      <c r="AY132" s="8">
        <f t="shared" si="77"/>
        <v>8.0280134479372833</v>
      </c>
      <c r="AZ132" s="8">
        <f t="shared" si="78"/>
        <v>8.0469632143081942</v>
      </c>
      <c r="BA132" s="8">
        <v>7.915053023849663</v>
      </c>
      <c r="BB132" s="8">
        <f t="shared" si="79"/>
        <v>7.5070611250070787</v>
      </c>
      <c r="BC132" s="8">
        <v>7.7833161326526303</v>
      </c>
      <c r="BD132" s="8">
        <f t="shared" si="80"/>
        <v>7.8750694973932234</v>
      </c>
      <c r="BE132" s="5"/>
      <c r="BF132" s="60">
        <f t="shared" si="81"/>
        <v>90.036915800000003</v>
      </c>
      <c r="BG132" s="62">
        <f t="shared" si="82"/>
        <v>91.424516100000005</v>
      </c>
      <c r="BH132" s="62">
        <f t="shared" si="83"/>
        <v>84.402591000000001</v>
      </c>
      <c r="BI132" s="62">
        <f t="shared" si="84"/>
        <v>95.9901591</v>
      </c>
      <c r="BJ132" s="62">
        <f t="shared" si="85"/>
        <v>89.392016099999992</v>
      </c>
      <c r="BK132" s="62">
        <f t="shared" si="86"/>
        <v>97.791873299999992</v>
      </c>
      <c r="BL132" s="62">
        <f t="shared" si="87"/>
        <v>92.14142369999999</v>
      </c>
      <c r="BM132" s="62">
        <f t="shared" si="88"/>
        <v>90.282016099999993</v>
      </c>
      <c r="BN132" s="63">
        <f t="shared" si="89"/>
        <v>91.847016099999991</v>
      </c>
      <c r="BO132" s="50"/>
      <c r="BP132" s="104"/>
      <c r="BX132" s="53">
        <f t="shared" si="92"/>
        <v>2025</v>
      </c>
      <c r="BY132" s="97">
        <f t="shared" si="90"/>
        <v>45748</v>
      </c>
      <c r="BZ132" s="56">
        <f t="shared" si="93"/>
        <v>7.8890914309669018</v>
      </c>
      <c r="CA132" s="56">
        <f t="shared" si="94"/>
        <v>7.5070611250070787</v>
      </c>
      <c r="CB132" s="56">
        <v>7.9117366973190499</v>
      </c>
      <c r="CC132" s="56">
        <v>7.7800685234274765</v>
      </c>
      <c r="CD132" s="56">
        <v>7.9117366973190499</v>
      </c>
      <c r="CE132" s="56">
        <f t="shared" si="95"/>
        <v>7.5424740023546866</v>
      </c>
      <c r="CF132" s="1"/>
      <c r="CG132" s="98">
        <v>-1.25</v>
      </c>
      <c r="CH132" s="99">
        <v>-1</v>
      </c>
      <c r="CI132" s="99">
        <v>-3</v>
      </c>
      <c r="CJ132" s="99">
        <v>-0.75</v>
      </c>
      <c r="CK132" s="99">
        <v>2.25</v>
      </c>
      <c r="CL132" s="99">
        <v>-2</v>
      </c>
      <c r="CM132" s="99">
        <v>0.16541000000000139</v>
      </c>
      <c r="CN132" s="100">
        <v>4.6749399999999994</v>
      </c>
      <c r="CO132" s="13"/>
      <c r="CP132" s="101">
        <v>1.056594369779672</v>
      </c>
      <c r="CQ132" s="102">
        <v>1.0246794761626508</v>
      </c>
      <c r="CR132" s="102">
        <v>1.0167909806482658</v>
      </c>
      <c r="CS132" s="102">
        <v>0.93898876018286181</v>
      </c>
      <c r="CT132" s="102">
        <v>1.0521658372467932</v>
      </c>
      <c r="CU132" s="103">
        <v>1.0025448314473304</v>
      </c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</row>
    <row r="133" spans="1:143" ht="12.75" x14ac:dyDescent="0.2">
      <c r="A133" s="3">
        <f t="shared" si="91"/>
        <v>2025</v>
      </c>
      <c r="B133" s="43">
        <v>45778</v>
      </c>
      <c r="C133" s="43">
        <v>45808</v>
      </c>
      <c r="D133" s="44">
        <f t="shared" si="96"/>
        <v>45778</v>
      </c>
      <c r="E133" s="94">
        <v>84.932019999999994</v>
      </c>
      <c r="F133" s="46">
        <v>78.868160000000003</v>
      </c>
      <c r="G133" s="94">
        <v>91.439779999999999</v>
      </c>
      <c r="H133" s="46">
        <v>88.694400000000002</v>
      </c>
      <c r="I133" s="94">
        <v>79.522319999999993</v>
      </c>
      <c r="J133" s="46">
        <v>73.725269999999995</v>
      </c>
      <c r="K133" s="94">
        <v>94.670389999999998</v>
      </c>
      <c r="L133" s="46">
        <v>90.347089999999994</v>
      </c>
      <c r="M133" s="94">
        <v>95.383390000000006</v>
      </c>
      <c r="N133" s="46">
        <v>91.063010000000006</v>
      </c>
      <c r="O133" s="94">
        <f t="shared" si="59"/>
        <v>90.439779999999999</v>
      </c>
      <c r="P133" s="46">
        <f t="shared" si="60"/>
        <v>87.194400000000002</v>
      </c>
      <c r="Q133" s="94">
        <f t="shared" si="61"/>
        <v>90.439779999999999</v>
      </c>
      <c r="R133" s="46">
        <f t="shared" si="62"/>
        <v>87.694400000000002</v>
      </c>
      <c r="S133" s="94">
        <f t="shared" si="63"/>
        <v>94.189779999999999</v>
      </c>
      <c r="T133" s="46">
        <f t="shared" si="64"/>
        <v>86.694400000000002</v>
      </c>
      <c r="U133" s="94">
        <f t="shared" si="65"/>
        <v>85.00036999999999</v>
      </c>
      <c r="V133" s="95">
        <f t="shared" si="66"/>
        <v>81.105360000000005</v>
      </c>
      <c r="W133" s="96">
        <v>7.9373713255134497</v>
      </c>
      <c r="X133" s="96">
        <v>8.0776520544498815</v>
      </c>
      <c r="Y133" s="96">
        <v>7.6169859089651704</v>
      </c>
      <c r="Z133" s="96">
        <v>7.5575436903497257</v>
      </c>
      <c r="AA133" s="96">
        <v>7.0829075919040285</v>
      </c>
      <c r="AB133" s="96">
        <v>7.804916029930987</v>
      </c>
      <c r="AC133" s="96">
        <v>7.6210430627133912</v>
      </c>
      <c r="AD133" s="96">
        <v>7.5959355910954596</v>
      </c>
      <c r="AE133" s="96">
        <v>7.5124230335747555</v>
      </c>
      <c r="AF133" s="96">
        <f t="shared" si="67"/>
        <v>7.9988884117495145</v>
      </c>
      <c r="AG133" s="96">
        <f t="shared" si="68"/>
        <v>7.7500721359164313</v>
      </c>
      <c r="AH133" s="96">
        <f t="shared" si="69"/>
        <v>7.6883025929637796</v>
      </c>
      <c r="AI133" s="96">
        <f t="shared" si="70"/>
        <v>7.9959679655266225</v>
      </c>
      <c r="AJ133" s="96">
        <f t="shared" si="71"/>
        <v>7.6410980873516774</v>
      </c>
      <c r="AK133" s="126"/>
      <c r="AL133" s="99"/>
      <c r="AM133" s="13"/>
      <c r="AN133" s="13"/>
      <c r="AO133" s="13"/>
      <c r="AP133" s="13"/>
      <c r="AQ133" s="13"/>
      <c r="AR133" s="8">
        <f t="shared" si="72"/>
        <v>7.7775496317851314</v>
      </c>
      <c r="AS133" s="8">
        <f t="shared" si="73"/>
        <v>7.7520313152713278</v>
      </c>
      <c r="AT133" s="8">
        <f t="shared" si="74"/>
        <v>8.0723371465608516</v>
      </c>
      <c r="AU133" s="8">
        <f t="shared" si="75"/>
        <v>8.0458516902403261</v>
      </c>
      <c r="AV133" s="8">
        <f t="shared" si="97"/>
        <v>7.9119424459644092</v>
      </c>
      <c r="AW133" s="8"/>
      <c r="AX133" s="8">
        <f t="shared" si="76"/>
        <v>7.694278394739241</v>
      </c>
      <c r="AY133" s="8">
        <f t="shared" si="77"/>
        <v>7.7645740869745206</v>
      </c>
      <c r="AZ133" s="8">
        <f t="shared" si="78"/>
        <v>7.8092199407894931</v>
      </c>
      <c r="BA133" s="8">
        <v>7.688563498434144</v>
      </c>
      <c r="BB133" s="8">
        <f t="shared" si="79"/>
        <v>7.2796210799303509</v>
      </c>
      <c r="BC133" s="8">
        <v>7.5605503907884959</v>
      </c>
      <c r="BD133" s="8">
        <f t="shared" si="80"/>
        <v>7.652106369010272</v>
      </c>
      <c r="BE133" s="5"/>
      <c r="BF133" s="60">
        <f t="shared" si="81"/>
        <v>82.324560199999993</v>
      </c>
      <c r="BG133" s="62">
        <f t="shared" si="82"/>
        <v>90.259266599999989</v>
      </c>
      <c r="BH133" s="62">
        <f t="shared" si="83"/>
        <v>77.029588499999988</v>
      </c>
      <c r="BI133" s="62">
        <f t="shared" si="84"/>
        <v>93.52562660000001</v>
      </c>
      <c r="BJ133" s="62">
        <f t="shared" si="85"/>
        <v>89.259266599999989</v>
      </c>
      <c r="BK133" s="62">
        <f t="shared" si="86"/>
        <v>92.811370999999994</v>
      </c>
      <c r="BL133" s="62">
        <f t="shared" si="87"/>
        <v>83.325515699999983</v>
      </c>
      <c r="BM133" s="62">
        <f t="shared" si="88"/>
        <v>89.044266599999986</v>
      </c>
      <c r="BN133" s="63">
        <f t="shared" si="89"/>
        <v>90.9667666</v>
      </c>
      <c r="BO133" s="50"/>
      <c r="BP133" s="104"/>
      <c r="BX133" s="53">
        <f t="shared" si="92"/>
        <v>2025</v>
      </c>
      <c r="BY133" s="97">
        <f t="shared" si="90"/>
        <v>45778</v>
      </c>
      <c r="BZ133" s="56">
        <f t="shared" si="93"/>
        <v>7.8704115536219472</v>
      </c>
      <c r="CA133" s="56">
        <f t="shared" si="94"/>
        <v>7.2796210799303509</v>
      </c>
      <c r="CB133" s="56">
        <v>7.6852471719035318</v>
      </c>
      <c r="CC133" s="56">
        <v>7.5573023750631902</v>
      </c>
      <c r="CD133" s="56">
        <v>7.6852471719035318</v>
      </c>
      <c r="CE133" s="56">
        <f t="shared" si="95"/>
        <v>7.3146838340558578</v>
      </c>
      <c r="CF133" s="1"/>
      <c r="CG133" s="98">
        <v>-1</v>
      </c>
      <c r="CH133" s="99">
        <v>-1.5</v>
      </c>
      <c r="CI133" s="99">
        <v>-1</v>
      </c>
      <c r="CJ133" s="99">
        <v>-1</v>
      </c>
      <c r="CK133" s="99">
        <v>2.75</v>
      </c>
      <c r="CL133" s="99">
        <v>-2</v>
      </c>
      <c r="CM133" s="99">
        <v>6.8349999999995248E-2</v>
      </c>
      <c r="CN133" s="100">
        <v>2.2372000000000014</v>
      </c>
      <c r="CO133" s="13"/>
      <c r="CP133" s="101">
        <v>1.0583979053886707</v>
      </c>
      <c r="CQ133" s="102">
        <v>1.0254750026536461</v>
      </c>
      <c r="CR133" s="102">
        <v>1.0173017726356013</v>
      </c>
      <c r="CS133" s="102">
        <v>0.93719704206913645</v>
      </c>
      <c r="CT133" s="102">
        <v>1.0526640029570697</v>
      </c>
      <c r="CU133" s="103">
        <v>1.0026315327801265</v>
      </c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</row>
    <row r="134" spans="1:143" ht="12.75" x14ac:dyDescent="0.2">
      <c r="A134" s="3">
        <f t="shared" si="91"/>
        <v>2025</v>
      </c>
      <c r="B134" s="43">
        <v>45809</v>
      </c>
      <c r="C134" s="43">
        <v>45838</v>
      </c>
      <c r="D134" s="44">
        <f t="shared" si="96"/>
        <v>45809</v>
      </c>
      <c r="E134" s="94">
        <v>98.050730000000001</v>
      </c>
      <c r="F134" s="46">
        <v>83.308940000000007</v>
      </c>
      <c r="G134" s="94">
        <v>103.0492</v>
      </c>
      <c r="H134" s="46">
        <v>91.568719999999999</v>
      </c>
      <c r="I134" s="94">
        <v>92.063800000000001</v>
      </c>
      <c r="J134" s="46">
        <v>77.970659999999995</v>
      </c>
      <c r="K134" s="94">
        <v>106.5528</v>
      </c>
      <c r="L134" s="46">
        <v>93.684359999999998</v>
      </c>
      <c r="M134" s="94">
        <v>105.81010000000001</v>
      </c>
      <c r="N134" s="46">
        <v>93.112409999999997</v>
      </c>
      <c r="O134" s="94">
        <f t="shared" si="59"/>
        <v>102.7992</v>
      </c>
      <c r="P134" s="46">
        <f t="shared" si="60"/>
        <v>90.818719999999999</v>
      </c>
      <c r="Q134" s="94">
        <f t="shared" si="61"/>
        <v>103.0492</v>
      </c>
      <c r="R134" s="46">
        <f t="shared" si="62"/>
        <v>90.818719999999999</v>
      </c>
      <c r="S134" s="94">
        <f t="shared" si="63"/>
        <v>106.0492</v>
      </c>
      <c r="T134" s="46">
        <f t="shared" si="64"/>
        <v>89.568719999999999</v>
      </c>
      <c r="U134" s="94">
        <f t="shared" si="65"/>
        <v>100.91939000000001</v>
      </c>
      <c r="V134" s="95">
        <f t="shared" si="66"/>
        <v>88.64679000000001</v>
      </c>
      <c r="W134" s="96">
        <v>8.0746258523404926</v>
      </c>
      <c r="X134" s="96">
        <v>8.1549527719823196</v>
      </c>
      <c r="Y134" s="96">
        <v>7.6881568116926475</v>
      </c>
      <c r="Z134" s="96">
        <v>7.5799623130994975</v>
      </c>
      <c r="AA134" s="96">
        <v>7.1053289090090601</v>
      </c>
      <c r="AB134" s="96">
        <v>7.8289634399911696</v>
      </c>
      <c r="AC134" s="96">
        <v>7.6694522954986049</v>
      </c>
      <c r="AD134" s="96">
        <v>7.4125196806738121</v>
      </c>
      <c r="AE134" s="96">
        <v>7.4173474401084825</v>
      </c>
      <c r="AF134" s="96">
        <f t="shared" si="67"/>
        <v>8.02264152463286</v>
      </c>
      <c r="AG134" s="96">
        <f t="shared" si="68"/>
        <v>7.7731581634968716</v>
      </c>
      <c r="AH134" s="96">
        <f t="shared" si="69"/>
        <v>7.7109878725385474</v>
      </c>
      <c r="AI134" s="96">
        <f t="shared" si="70"/>
        <v>7.8149525697980895</v>
      </c>
      <c r="AJ134" s="96">
        <f t="shared" si="71"/>
        <v>7.6895073456934133</v>
      </c>
      <c r="AK134" s="126"/>
      <c r="AL134" s="99"/>
      <c r="AM134" s="13"/>
      <c r="AN134" s="13"/>
      <c r="AO134" s="13"/>
      <c r="AP134" s="13"/>
      <c r="AQ134" s="13"/>
      <c r="AR134" s="8">
        <f t="shared" si="72"/>
        <v>7.82675100670658</v>
      </c>
      <c r="AS134" s="8">
        <f t="shared" si="73"/>
        <v>7.5656140874822766</v>
      </c>
      <c r="AT134" s="8">
        <f t="shared" si="74"/>
        <v>8.1234032451291878</v>
      </c>
      <c r="AU134" s="8">
        <f t="shared" si="75"/>
        <v>7.8523692815818329</v>
      </c>
      <c r="AV134" s="8">
        <f t="shared" si="97"/>
        <v>7.8420344052249691</v>
      </c>
      <c r="AW134" s="8"/>
      <c r="AX134" s="8">
        <f t="shared" si="76"/>
        <v>7.7170893661981053</v>
      </c>
      <c r="AY134" s="8">
        <f t="shared" si="77"/>
        <v>7.8136955814293296</v>
      </c>
      <c r="AZ134" s="8">
        <f t="shared" si="78"/>
        <v>7.8332756442940159</v>
      </c>
      <c r="BA134" s="8">
        <v>7.7114397989896881</v>
      </c>
      <c r="BB134" s="8">
        <f t="shared" si="79"/>
        <v>7.3025960948960558</v>
      </c>
      <c r="BC134" s="8">
        <v>7.5830505750906765</v>
      </c>
      <c r="BD134" s="8">
        <f t="shared" si="80"/>
        <v>7.6746263315916599</v>
      </c>
      <c r="BE134" s="5"/>
      <c r="BF134" s="60">
        <f t="shared" si="81"/>
        <v>91.711760300000009</v>
      </c>
      <c r="BG134" s="62">
        <f t="shared" si="82"/>
        <v>98.112593599999997</v>
      </c>
      <c r="BH134" s="62">
        <f t="shared" si="83"/>
        <v>86.003749799999994</v>
      </c>
      <c r="BI134" s="62">
        <f t="shared" si="84"/>
        <v>100.3500933</v>
      </c>
      <c r="BJ134" s="62">
        <f t="shared" si="85"/>
        <v>97.790093599999992</v>
      </c>
      <c r="BK134" s="62">
        <f t="shared" si="86"/>
        <v>101.01937079999999</v>
      </c>
      <c r="BL134" s="62">
        <f t="shared" si="87"/>
        <v>95.642172000000002</v>
      </c>
      <c r="BM134" s="62">
        <f t="shared" si="88"/>
        <v>97.647593599999993</v>
      </c>
      <c r="BN134" s="63">
        <f t="shared" si="89"/>
        <v>98.962593599999991</v>
      </c>
      <c r="BO134" s="50"/>
      <c r="BP134" s="104"/>
      <c r="BX134" s="53">
        <f t="shared" si="92"/>
        <v>2025</v>
      </c>
      <c r="BY134" s="97">
        <f t="shared" si="90"/>
        <v>45809</v>
      </c>
      <c r="BZ134" s="56">
        <f t="shared" si="93"/>
        <v>7.9436401807723511</v>
      </c>
      <c r="CA134" s="56">
        <f t="shared" si="94"/>
        <v>7.3025960948960558</v>
      </c>
      <c r="CB134" s="56">
        <v>7.7081234724590759</v>
      </c>
      <c r="CC134" s="56">
        <v>7.5798026004234274</v>
      </c>
      <c r="CD134" s="56">
        <v>7.7081234724590759</v>
      </c>
      <c r="CE134" s="56">
        <f t="shared" si="95"/>
        <v>7.3376942169633201</v>
      </c>
      <c r="CF134" s="1"/>
      <c r="CG134" s="98">
        <v>-0.25</v>
      </c>
      <c r="CH134" s="99">
        <v>-0.75</v>
      </c>
      <c r="CI134" s="99">
        <v>0</v>
      </c>
      <c r="CJ134" s="99">
        <v>-0.75</v>
      </c>
      <c r="CK134" s="99">
        <v>3</v>
      </c>
      <c r="CL134" s="99">
        <v>-2</v>
      </c>
      <c r="CM134" s="99">
        <v>2.8686600000000055</v>
      </c>
      <c r="CN134" s="100">
        <v>5.337849999999996</v>
      </c>
      <c r="CO134" s="13"/>
      <c r="CP134" s="101">
        <v>1.0584012417539774</v>
      </c>
      <c r="CQ134" s="102">
        <v>1.0254877059300807</v>
      </c>
      <c r="CR134" s="102">
        <v>1.0172857798003316</v>
      </c>
      <c r="CS134" s="102">
        <v>0.93738314460083949</v>
      </c>
      <c r="CT134" s="102">
        <v>1.0542909707442012</v>
      </c>
      <c r="CU134" s="103">
        <v>1.0026149259975943</v>
      </c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</row>
    <row r="135" spans="1:143" ht="12.75" x14ac:dyDescent="0.2">
      <c r="A135" s="3">
        <f t="shared" si="91"/>
        <v>2025</v>
      </c>
      <c r="B135" s="43">
        <v>45839</v>
      </c>
      <c r="C135" s="43">
        <v>45869</v>
      </c>
      <c r="D135" s="44">
        <f t="shared" si="96"/>
        <v>45839</v>
      </c>
      <c r="E135" s="94">
        <v>126.08110000000001</v>
      </c>
      <c r="F135" s="46">
        <v>95.592830000000006</v>
      </c>
      <c r="G135" s="94">
        <v>125.6709</v>
      </c>
      <c r="H135" s="46">
        <v>97.546149999999997</v>
      </c>
      <c r="I135" s="94">
        <v>118.8609</v>
      </c>
      <c r="J135" s="46">
        <v>89.714039999999997</v>
      </c>
      <c r="K135" s="94">
        <v>131.71729999999999</v>
      </c>
      <c r="L135" s="46">
        <v>101.15940000000001</v>
      </c>
      <c r="M135" s="94">
        <v>130.34530000000001</v>
      </c>
      <c r="N135" s="46">
        <v>100.7607</v>
      </c>
      <c r="O135" s="94">
        <f t="shared" si="59"/>
        <v>130.17090000000002</v>
      </c>
      <c r="P135" s="46">
        <f t="shared" si="60"/>
        <v>96.546149999999997</v>
      </c>
      <c r="Q135" s="94">
        <f t="shared" si="61"/>
        <v>130.67090000000002</v>
      </c>
      <c r="R135" s="46">
        <f t="shared" si="62"/>
        <v>97.546149999999997</v>
      </c>
      <c r="S135" s="94">
        <f t="shared" si="63"/>
        <v>129.92090000000002</v>
      </c>
      <c r="T135" s="46">
        <f t="shared" si="64"/>
        <v>100.04615</v>
      </c>
      <c r="U135" s="94">
        <f t="shared" si="65"/>
        <v>126.15352</v>
      </c>
      <c r="V135" s="95">
        <f t="shared" si="66"/>
        <v>98.422580000000011</v>
      </c>
      <c r="W135" s="96">
        <v>8.1528975483615707</v>
      </c>
      <c r="X135" s="96">
        <v>8.4022096204439229</v>
      </c>
      <c r="Y135" s="96">
        <v>7.7854563469616158</v>
      </c>
      <c r="Z135" s="96">
        <v>7.6433799897013941</v>
      </c>
      <c r="AA135" s="96">
        <v>7.1687438477436558</v>
      </c>
      <c r="AB135" s="96">
        <v>7.8980946390295248</v>
      </c>
      <c r="AC135" s="96">
        <v>7.7121084325922116</v>
      </c>
      <c r="AD135" s="96">
        <v>7.5355560250364286</v>
      </c>
      <c r="AE135" s="96">
        <v>7.4507869775766373</v>
      </c>
      <c r="AF135" s="96">
        <f t="shared" si="67"/>
        <v>8.0879335592815291</v>
      </c>
      <c r="AG135" s="96">
        <f t="shared" si="68"/>
        <v>7.8375128567781918</v>
      </c>
      <c r="AH135" s="96">
        <f t="shared" si="69"/>
        <v>7.7746737055894224</v>
      </c>
      <c r="AI135" s="96">
        <f t="shared" si="70"/>
        <v>7.9411994901363281</v>
      </c>
      <c r="AJ135" s="96">
        <f t="shared" si="71"/>
        <v>7.7321634976885809</v>
      </c>
      <c r="AK135" s="126"/>
      <c r="AL135" s="99"/>
      <c r="AM135" s="13"/>
      <c r="AN135" s="13"/>
      <c r="AO135" s="13"/>
      <c r="AP135" s="13"/>
      <c r="AQ135" s="13"/>
      <c r="AR135" s="8">
        <f t="shared" si="72"/>
        <v>7.8701051454336932</v>
      </c>
      <c r="AS135" s="8">
        <f t="shared" si="73"/>
        <v>7.6906637311072545</v>
      </c>
      <c r="AT135" s="8">
        <f t="shared" si="74"/>
        <v>8.1684004982571459</v>
      </c>
      <c r="AU135" s="8">
        <f t="shared" si="75"/>
        <v>7.9821582851916588</v>
      </c>
      <c r="AV135" s="8">
        <f t="shared" si="97"/>
        <v>7.9278319149974381</v>
      </c>
      <c r="AW135" s="8"/>
      <c r="AX135" s="8">
        <f t="shared" si="76"/>
        <v>7.781616916668086</v>
      </c>
      <c r="AY135" s="8">
        <f t="shared" si="77"/>
        <v>7.8569793329195443</v>
      </c>
      <c r="AZ135" s="8">
        <f t="shared" si="78"/>
        <v>7.9024306852242816</v>
      </c>
      <c r="BA135" s="8">
        <v>7.7761515564956589</v>
      </c>
      <c r="BB135" s="8">
        <f t="shared" si="79"/>
        <v>7.3675770752573584</v>
      </c>
      <c r="BC135" s="8">
        <v>7.6466983868016278</v>
      </c>
      <c r="BD135" s="8">
        <f t="shared" si="80"/>
        <v>7.738330677751275</v>
      </c>
      <c r="BE135" s="5"/>
      <c r="BF135" s="60">
        <f t="shared" si="81"/>
        <v>112.97114389999999</v>
      </c>
      <c r="BG135" s="62">
        <f t="shared" si="82"/>
        <v>113.5772575</v>
      </c>
      <c r="BH135" s="62">
        <f t="shared" si="83"/>
        <v>106.3277502</v>
      </c>
      <c r="BI135" s="62">
        <f t="shared" si="84"/>
        <v>117.62392199999999</v>
      </c>
      <c r="BJ135" s="62">
        <f t="shared" si="85"/>
        <v>116.4272575</v>
      </c>
      <c r="BK135" s="62">
        <f t="shared" si="86"/>
        <v>118.57740299999999</v>
      </c>
      <c r="BL135" s="62">
        <f t="shared" si="87"/>
        <v>114.22921579999999</v>
      </c>
      <c r="BM135" s="62">
        <f t="shared" si="88"/>
        <v>115.71225749999999</v>
      </c>
      <c r="BN135" s="63">
        <f t="shared" si="89"/>
        <v>117.0747575</v>
      </c>
      <c r="BO135" s="50"/>
      <c r="BP135" s="104"/>
      <c r="BX135" s="53">
        <f t="shared" si="92"/>
        <v>2025</v>
      </c>
      <c r="BY135" s="97">
        <f t="shared" si="90"/>
        <v>45839</v>
      </c>
      <c r="BZ135" s="56">
        <f t="shared" si="93"/>
        <v>8.0437528829731626</v>
      </c>
      <c r="CA135" s="56">
        <f t="shared" si="94"/>
        <v>7.3675770752573584</v>
      </c>
      <c r="CB135" s="56">
        <v>7.7728352299650458</v>
      </c>
      <c r="CC135" s="56">
        <v>7.6434505282781124</v>
      </c>
      <c r="CD135" s="56">
        <v>7.7728352299650458</v>
      </c>
      <c r="CE135" s="56">
        <f t="shared" si="95"/>
        <v>7.4027752296219775</v>
      </c>
      <c r="CF135" s="1"/>
      <c r="CG135" s="98">
        <v>4.5</v>
      </c>
      <c r="CH135" s="99">
        <v>-1</v>
      </c>
      <c r="CI135" s="99">
        <v>5</v>
      </c>
      <c r="CJ135" s="99">
        <v>0</v>
      </c>
      <c r="CK135" s="99">
        <v>4.25</v>
      </c>
      <c r="CL135" s="99">
        <v>2.5</v>
      </c>
      <c r="CM135" s="99">
        <v>7.2419999999993934E-2</v>
      </c>
      <c r="CN135" s="100">
        <v>2.8297499999999971</v>
      </c>
      <c r="CO135" s="13"/>
      <c r="CP135" s="101">
        <v>1.0581619087601455</v>
      </c>
      <c r="CQ135" s="102">
        <v>1.0253988245172123</v>
      </c>
      <c r="CR135" s="102">
        <v>1.0171774419255528</v>
      </c>
      <c r="CS135" s="102">
        <v>0.93790232297788967</v>
      </c>
      <c r="CT135" s="102">
        <v>1.0538305950817928</v>
      </c>
      <c r="CU135" s="103">
        <v>1.0026004646163447</v>
      </c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</row>
    <row r="136" spans="1:143" ht="12.75" x14ac:dyDescent="0.2">
      <c r="A136" s="3">
        <f t="shared" si="91"/>
        <v>2025</v>
      </c>
      <c r="B136" s="43">
        <v>45870</v>
      </c>
      <c r="C136" s="43">
        <v>45900</v>
      </c>
      <c r="D136" s="44">
        <f t="shared" si="96"/>
        <v>45870</v>
      </c>
      <c r="E136" s="94">
        <v>136.3758</v>
      </c>
      <c r="F136" s="46">
        <v>102.895</v>
      </c>
      <c r="G136" s="94">
        <v>131.2269</v>
      </c>
      <c r="H136" s="46">
        <v>101.1627</v>
      </c>
      <c r="I136" s="94">
        <v>128.70249999999999</v>
      </c>
      <c r="J136" s="46">
        <v>96.699740000000006</v>
      </c>
      <c r="K136" s="94">
        <v>138.08779999999999</v>
      </c>
      <c r="L136" s="46">
        <v>104.5181</v>
      </c>
      <c r="M136" s="94">
        <v>137.08160000000001</v>
      </c>
      <c r="N136" s="46">
        <v>105.1613</v>
      </c>
      <c r="O136" s="94">
        <f t="shared" si="59"/>
        <v>134.7269</v>
      </c>
      <c r="P136" s="46">
        <f t="shared" si="60"/>
        <v>100.1627</v>
      </c>
      <c r="Q136" s="94">
        <f t="shared" si="61"/>
        <v>135.4769</v>
      </c>
      <c r="R136" s="46">
        <f t="shared" si="62"/>
        <v>101.1627</v>
      </c>
      <c r="S136" s="94">
        <f t="shared" si="63"/>
        <v>134.9769</v>
      </c>
      <c r="T136" s="46">
        <f t="shared" si="64"/>
        <v>103.6627</v>
      </c>
      <c r="U136" s="94">
        <f t="shared" si="65"/>
        <v>132.00763000000001</v>
      </c>
      <c r="V136" s="95">
        <f t="shared" si="66"/>
        <v>101.39233999999999</v>
      </c>
      <c r="W136" s="96">
        <v>8.2069264003308806</v>
      </c>
      <c r="X136" s="96">
        <v>8.5683350827894564</v>
      </c>
      <c r="Y136" s="96">
        <v>7.9284685111378428</v>
      </c>
      <c r="Z136" s="96">
        <v>7.6858605672799714</v>
      </c>
      <c r="AA136" s="96">
        <v>7.2112266561738956</v>
      </c>
      <c r="AB136" s="96">
        <v>7.9453854398140988</v>
      </c>
      <c r="AC136" s="96">
        <v>7.7573094886748253</v>
      </c>
      <c r="AD136" s="96">
        <v>7.586874970788168</v>
      </c>
      <c r="AE136" s="96">
        <v>7.4911186334542572</v>
      </c>
      <c r="AF136" s="96">
        <f t="shared" si="67"/>
        <v>8.1317490443331444</v>
      </c>
      <c r="AG136" s="96">
        <f t="shared" si="68"/>
        <v>7.8806610203733669</v>
      </c>
      <c r="AH136" s="96">
        <f t="shared" si="69"/>
        <v>7.8174210654569816</v>
      </c>
      <c r="AI136" s="96">
        <f t="shared" si="70"/>
        <v>7.9949238625311185</v>
      </c>
      <c r="AJ136" s="96">
        <f t="shared" si="71"/>
        <v>7.7773645804242433</v>
      </c>
      <c r="AK136" s="126"/>
      <c r="AL136" s="99"/>
      <c r="AM136" s="13"/>
      <c r="AN136" s="13"/>
      <c r="AO136" s="13"/>
      <c r="AP136" s="13"/>
      <c r="AQ136" s="13"/>
      <c r="AR136" s="8">
        <f t="shared" si="72"/>
        <v>7.9160458468084407</v>
      </c>
      <c r="AS136" s="8">
        <f t="shared" si="73"/>
        <v>7.7428224319424404</v>
      </c>
      <c r="AT136" s="8">
        <f t="shared" si="74"/>
        <v>8.2160823443121966</v>
      </c>
      <c r="AU136" s="8">
        <f t="shared" si="75"/>
        <v>8.0362937918172026</v>
      </c>
      <c r="AV136" s="8">
        <f t="shared" si="97"/>
        <v>7.9778111037200699</v>
      </c>
      <c r="AW136" s="8"/>
      <c r="AX136" s="8">
        <f t="shared" si="76"/>
        <v>7.8248409475783189</v>
      </c>
      <c r="AY136" s="8">
        <f t="shared" si="77"/>
        <v>7.9028454476659808</v>
      </c>
      <c r="AZ136" s="8">
        <f t="shared" si="78"/>
        <v>7.9497377956082316</v>
      </c>
      <c r="BA136" s="8">
        <v>7.8194992128837848</v>
      </c>
      <c r="BB136" s="8">
        <f t="shared" si="79"/>
        <v>7.4111090031498064</v>
      </c>
      <c r="BC136" s="8">
        <v>7.6893333511146871</v>
      </c>
      <c r="BD136" s="8">
        <f t="shared" si="80"/>
        <v>7.781003282049193</v>
      </c>
      <c r="BE136" s="5"/>
      <c r="BF136" s="60">
        <f t="shared" si="81"/>
        <v>121.97905599999999</v>
      </c>
      <c r="BG136" s="62">
        <f t="shared" si="82"/>
        <v>118.29929399999999</v>
      </c>
      <c r="BH136" s="62">
        <f t="shared" si="83"/>
        <v>114.9413132</v>
      </c>
      <c r="BI136" s="62">
        <f t="shared" si="84"/>
        <v>123.35587099999999</v>
      </c>
      <c r="BJ136" s="62">
        <f t="shared" si="85"/>
        <v>120.72179399999999</v>
      </c>
      <c r="BK136" s="62">
        <f t="shared" si="86"/>
        <v>123.652829</v>
      </c>
      <c r="BL136" s="62">
        <f t="shared" si="87"/>
        <v>118.84305529999999</v>
      </c>
      <c r="BM136" s="62">
        <f t="shared" si="88"/>
        <v>119.864294</v>
      </c>
      <c r="BN136" s="63">
        <f t="shared" si="89"/>
        <v>121.51179399999999</v>
      </c>
      <c r="BO136" s="50"/>
      <c r="BP136" s="104"/>
      <c r="BX136" s="53">
        <f t="shared" si="92"/>
        <v>2025</v>
      </c>
      <c r="BY136" s="97">
        <f t="shared" si="90"/>
        <v>45870</v>
      </c>
      <c r="BZ136" s="56">
        <f t="shared" si="93"/>
        <v>8.1908998777012485</v>
      </c>
      <c r="CA136" s="56">
        <f t="shared" si="94"/>
        <v>7.4111090031498064</v>
      </c>
      <c r="CB136" s="56">
        <v>7.8161828863531717</v>
      </c>
      <c r="CC136" s="56">
        <v>7.6860855703909241</v>
      </c>
      <c r="CD136" s="56">
        <v>7.8161828863531717</v>
      </c>
      <c r="CE136" s="56">
        <f t="shared" si="95"/>
        <v>7.4463741709502207</v>
      </c>
      <c r="CF136" s="1"/>
      <c r="CG136" s="98">
        <v>3.5</v>
      </c>
      <c r="CH136" s="99">
        <v>-1</v>
      </c>
      <c r="CI136" s="99">
        <v>4.25</v>
      </c>
      <c r="CJ136" s="99">
        <v>0</v>
      </c>
      <c r="CK136" s="99">
        <v>3.75</v>
      </c>
      <c r="CL136" s="99">
        <v>2.5</v>
      </c>
      <c r="CM136" s="99">
        <v>-4.3681699999999921</v>
      </c>
      <c r="CN136" s="100">
        <v>-1.5026599999999988</v>
      </c>
      <c r="CO136" s="13"/>
      <c r="CP136" s="101">
        <v>1.0580141251783042</v>
      </c>
      <c r="CQ136" s="102">
        <v>1.0253453014647045</v>
      </c>
      <c r="CR136" s="102">
        <v>1.0171172111470621</v>
      </c>
      <c r="CS136" s="102">
        <v>0.9382458337682219</v>
      </c>
      <c r="CT136" s="102">
        <v>1.0537835265921827</v>
      </c>
      <c r="CU136" s="103">
        <v>1.0025853154084798</v>
      </c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</row>
    <row r="137" spans="1:143" ht="12.75" x14ac:dyDescent="0.2">
      <c r="A137" s="3">
        <f t="shared" si="91"/>
        <v>2025</v>
      </c>
      <c r="B137" s="43">
        <v>45901</v>
      </c>
      <c r="C137" s="43">
        <v>45930</v>
      </c>
      <c r="D137" s="44">
        <f t="shared" si="96"/>
        <v>45901</v>
      </c>
      <c r="E137" s="94">
        <v>123.03530000000001</v>
      </c>
      <c r="F137" s="46">
        <v>100.2503</v>
      </c>
      <c r="G137" s="94">
        <v>115.0688</v>
      </c>
      <c r="H137" s="46">
        <v>96.591290000000001</v>
      </c>
      <c r="I137" s="94">
        <v>116.09690000000001</v>
      </c>
      <c r="J137" s="46">
        <v>94.217119999999994</v>
      </c>
      <c r="K137" s="94">
        <v>126.8159</v>
      </c>
      <c r="L137" s="46">
        <v>101.6587</v>
      </c>
      <c r="M137" s="94">
        <v>122.30719999999999</v>
      </c>
      <c r="N137" s="46">
        <v>100.83199999999999</v>
      </c>
      <c r="O137" s="94">
        <f t="shared" ref="O137:O200" si="98">G137+CG137</f>
        <v>117.06880000000001</v>
      </c>
      <c r="P137" s="46">
        <f t="shared" ref="P137:P200" si="99">H137+CH137</f>
        <v>94.091290000000001</v>
      </c>
      <c r="Q137" s="94">
        <f t="shared" ref="Q137:Q200" si="100">G137+CI137</f>
        <v>116.0688</v>
      </c>
      <c r="R137" s="46">
        <f t="shared" ref="R137:R200" si="101">H137+CJ137</f>
        <v>93.591290000000001</v>
      </c>
      <c r="S137" s="94">
        <f t="shared" ref="S137:S200" si="102">G137+CK137</f>
        <v>118.31880000000001</v>
      </c>
      <c r="T137" s="46">
        <f t="shared" ref="T137:T200" si="103">H137+CL137</f>
        <v>98.841290000000001</v>
      </c>
      <c r="U137" s="94">
        <f t="shared" ref="U137:U200" si="104">E137+CM137</f>
        <v>118.07510000000002</v>
      </c>
      <c r="V137" s="95">
        <f t="shared" ref="V137:V200" si="105">F137+CN137</f>
        <v>97.159229999999994</v>
      </c>
      <c r="W137" s="96">
        <v>8.1291671344654031</v>
      </c>
      <c r="X137" s="96">
        <v>8.6075696483021478</v>
      </c>
      <c r="Y137" s="96">
        <v>7.9758336165264057</v>
      </c>
      <c r="Z137" s="96">
        <v>7.7793077178019621</v>
      </c>
      <c r="AA137" s="96">
        <v>7.3046743518451525</v>
      </c>
      <c r="AB137" s="96">
        <v>8.0405430425370348</v>
      </c>
      <c r="AC137" s="96">
        <v>7.8557247493357956</v>
      </c>
      <c r="AD137" s="96">
        <v>7.633518465386059</v>
      </c>
      <c r="AE137" s="96">
        <v>7.5411093693250182</v>
      </c>
      <c r="AF137" s="96">
        <f t="shared" ref="AF137:AF200" si="106">+$Z137*$CP137</f>
        <v>8.2250619831822451</v>
      </c>
      <c r="AG137" s="96">
        <f t="shared" ref="AG137:AG200" si="107">+$Z137*$CQ137</f>
        <v>7.9739742476141071</v>
      </c>
      <c r="AH137" s="96">
        <f t="shared" ref="AH137:AH200" si="108">+$Z137*$CR137</f>
        <v>7.9108680648728074</v>
      </c>
      <c r="AI137" s="96">
        <f t="shared" ref="AI137:AI200" si="109">+$AD137*$CT137</f>
        <v>8.0412990296986511</v>
      </c>
      <c r="AJ137" s="96">
        <f t="shared" ref="AJ137:AJ200" si="110">+AC137*CU137</f>
        <v>7.8757795294028572</v>
      </c>
      <c r="AK137" s="126"/>
      <c r="AL137" s="99"/>
      <c r="AM137" s="13"/>
      <c r="AN137" s="13"/>
      <c r="AO137" s="13"/>
      <c r="AP137" s="13"/>
      <c r="AQ137" s="13"/>
      <c r="AR137" s="8">
        <f t="shared" ref="AR137:AR200" si="111">AC137*(1/(1-AR$2))+AR$3</f>
        <v>8.0160715208210132</v>
      </c>
      <c r="AS137" s="8">
        <f t="shared" ref="AS137:AS200" si="112">AD137*(1/(1-AS$2))+AS$3</f>
        <v>7.790229175105253</v>
      </c>
      <c r="AT137" s="8">
        <f t="shared" ref="AT137:AT200" si="113">(AC137+AT$3)*AT$5+((1/(1-AT$2)-1)*AC137+AT$4*AC137)</f>
        <v>8.3198989741654295</v>
      </c>
      <c r="AU137" s="8">
        <f t="shared" ref="AU137:AU200" si="114">(AD137+AU$3)*AU$5+((1/(1-AU$2)-1)*AD137+AU$4*AD137)</f>
        <v>8.0854972423919254</v>
      </c>
      <c r="AV137" s="8">
        <f t="shared" si="97"/>
        <v>8.0529242281209044</v>
      </c>
      <c r="AW137" s="8"/>
      <c r="AX137" s="8">
        <f t="shared" ref="AX137:AX200" si="115">(Z137*(1/(1-$AX$2))+0.00447)</f>
        <v>7.9199235183170149</v>
      </c>
      <c r="AY137" s="8">
        <f t="shared" ref="AY137:AY200" si="116">AC137*(1/(1-AY$2))+AY$3</f>
        <v>8.0027087258607761</v>
      </c>
      <c r="AZ137" s="8">
        <f t="shared" ref="AZ137:AZ200" si="117">AB137*(1/(1-AZ$2))+AZ$3</f>
        <v>8.0449282161805655</v>
      </c>
      <c r="BA137" s="8">
        <v>7.9148534794497269</v>
      </c>
      <c r="BB137" s="8">
        <f t="shared" ref="BB137:BB200" si="118">AA137*(1/(1-BB$2))+BB$3</f>
        <v>7.5068644039810977</v>
      </c>
      <c r="BC137" s="8">
        <v>7.7831198690231975</v>
      </c>
      <c r="BD137" s="8">
        <f t="shared" ref="BD137:BD200" si="119">Z137*(1/(1-BD$2))+BD$3</f>
        <v>7.8748728456071939</v>
      </c>
      <c r="BE137" s="5"/>
      <c r="BF137" s="60">
        <f t="shared" ref="BF137:BF200" si="120">+$E137*$BG$4+$F137*$BG$5</f>
        <v>113.23775000000001</v>
      </c>
      <c r="BG137" s="62">
        <f t="shared" ref="BG137:BG200" si="121">+$G137*$BG$4+$H137*$BG$5</f>
        <v>107.12347069999998</v>
      </c>
      <c r="BH137" s="62">
        <f t="shared" ref="BH137:BH200" si="122">+$I137*$BG$4+$J137*$BG$5</f>
        <v>106.68859459999999</v>
      </c>
      <c r="BI137" s="62">
        <f t="shared" ref="BI137:BI200" si="123">+$M137*$BG$4+$N137*$BG$5</f>
        <v>113.072864</v>
      </c>
      <c r="BJ137" s="62">
        <f t="shared" ref="BJ137:BJ200" si="124">+$Q137*$BG$4+$R137*$BG$5</f>
        <v>106.40347069999999</v>
      </c>
      <c r="BK137" s="62">
        <f t="shared" ref="BK137:BK200" si="125">+$K137*$BG$4+$L137*$BG$5</f>
        <v>115.99830399999999</v>
      </c>
      <c r="BL137" s="62">
        <f t="shared" ref="BL137:BL200" si="126">+$U137*$BG$4+$V137*$BG$5</f>
        <v>109.08127590000001</v>
      </c>
      <c r="BM137" s="62">
        <f t="shared" ref="BM137:BM200" si="127">+$O137*$BG$4+$P137*$BG$5</f>
        <v>107.1884707</v>
      </c>
      <c r="BN137" s="63">
        <f t="shared" ref="BN137:BN200" si="128">+$S137*$BG$4+$T137*$BG$5</f>
        <v>109.94347070000001</v>
      </c>
      <c r="BO137" s="50"/>
      <c r="BP137" s="104"/>
      <c r="BX137" s="53">
        <f t="shared" si="92"/>
        <v>2025</v>
      </c>
      <c r="BY137" s="97">
        <f t="shared" ref="BY137:BY200" si="129">+D137</f>
        <v>45901</v>
      </c>
      <c r="BZ137" s="56">
        <f t="shared" si="93"/>
        <v>8.239634423836204</v>
      </c>
      <c r="CA137" s="56">
        <f t="shared" si="94"/>
        <v>7.5068644039810977</v>
      </c>
      <c r="CB137" s="56">
        <v>7.9115371529191139</v>
      </c>
      <c r="CC137" s="56">
        <v>7.7798722594399043</v>
      </c>
      <c r="CD137" s="56">
        <v>7.9115371529191139</v>
      </c>
      <c r="CE137" s="56">
        <f t="shared" si="95"/>
        <v>7.5422769784946135</v>
      </c>
      <c r="CF137" s="1"/>
      <c r="CG137" s="98">
        <v>2.0000000000000071</v>
      </c>
      <c r="CH137" s="99">
        <v>-2.5</v>
      </c>
      <c r="CI137" s="99">
        <v>1</v>
      </c>
      <c r="CJ137" s="99">
        <v>-3</v>
      </c>
      <c r="CK137" s="99">
        <v>3.2500000000000071</v>
      </c>
      <c r="CL137" s="99">
        <v>2.25</v>
      </c>
      <c r="CM137" s="99">
        <v>-4.9601999999999933</v>
      </c>
      <c r="CN137" s="100">
        <v>-3.091070000000002</v>
      </c>
      <c r="CO137" s="13"/>
      <c r="CP137" s="101">
        <v>1.05729999140672</v>
      </c>
      <c r="CQ137" s="102">
        <v>1.0250236315201513</v>
      </c>
      <c r="CR137" s="102">
        <v>1.016911575148234</v>
      </c>
      <c r="CS137" s="102">
        <v>0.93898771160952132</v>
      </c>
      <c r="CT137" s="102">
        <v>1.0534197390314388</v>
      </c>
      <c r="CU137" s="103">
        <v>1.0025528873155538</v>
      </c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</row>
    <row r="138" spans="1:143" ht="12.75" x14ac:dyDescent="0.2">
      <c r="A138" s="3">
        <f t="shared" si="91"/>
        <v>2025</v>
      </c>
      <c r="B138" s="43">
        <v>45931</v>
      </c>
      <c r="C138" s="43">
        <v>45961</v>
      </c>
      <c r="D138" s="44">
        <f t="shared" si="96"/>
        <v>45931</v>
      </c>
      <c r="E138" s="94">
        <v>115.8858</v>
      </c>
      <c r="F138" s="46">
        <v>97.157939999999996</v>
      </c>
      <c r="G138" s="94">
        <v>100.08280000000001</v>
      </c>
      <c r="H138" s="46">
        <v>93.884150000000005</v>
      </c>
      <c r="I138" s="94">
        <v>109.4032</v>
      </c>
      <c r="J138" s="46">
        <v>91.248999999999995</v>
      </c>
      <c r="K138" s="94">
        <v>115.8587</v>
      </c>
      <c r="L138" s="46">
        <v>101.2308</v>
      </c>
      <c r="M138" s="94">
        <v>110.7762</v>
      </c>
      <c r="N138" s="46">
        <v>99.102680000000007</v>
      </c>
      <c r="O138" s="94">
        <f t="shared" si="98"/>
        <v>100.33280000000001</v>
      </c>
      <c r="P138" s="46">
        <f t="shared" si="99"/>
        <v>92.884150000000005</v>
      </c>
      <c r="Q138" s="94">
        <f t="shared" si="100"/>
        <v>99.582800000000006</v>
      </c>
      <c r="R138" s="46">
        <f t="shared" si="101"/>
        <v>92.884150000000005</v>
      </c>
      <c r="S138" s="94">
        <f t="shared" si="102"/>
        <v>103.08280000000001</v>
      </c>
      <c r="T138" s="46">
        <f t="shared" si="103"/>
        <v>94.884150000000005</v>
      </c>
      <c r="U138" s="94">
        <f t="shared" si="104"/>
        <v>112.49909</v>
      </c>
      <c r="V138" s="95">
        <f t="shared" si="105"/>
        <v>94.147109999999998</v>
      </c>
      <c r="W138" s="96">
        <v>8.1698632994047937</v>
      </c>
      <c r="X138" s="96">
        <v>8.6131979906728908</v>
      </c>
      <c r="Y138" s="96">
        <v>8.0824674938523948</v>
      </c>
      <c r="Z138" s="96">
        <v>8.0561834324535369</v>
      </c>
      <c r="AA138" s="96">
        <v>7.5815510110314381</v>
      </c>
      <c r="AB138" s="96">
        <v>8.4911724828613266</v>
      </c>
      <c r="AC138" s="96">
        <v>8.3303049490988705</v>
      </c>
      <c r="AD138" s="96">
        <v>7.6767695734713888</v>
      </c>
      <c r="AE138" s="96">
        <v>7.5796840407192194</v>
      </c>
      <c r="AF138" s="96">
        <f t="shared" si="106"/>
        <v>8.5035412020530714</v>
      </c>
      <c r="AG138" s="96">
        <f t="shared" si="107"/>
        <v>8.2517854697888975</v>
      </c>
      <c r="AH138" s="96">
        <f t="shared" si="108"/>
        <v>8.1880109162626038</v>
      </c>
      <c r="AI138" s="96">
        <f t="shared" si="109"/>
        <v>8.0876287622149459</v>
      </c>
      <c r="AJ138" s="96">
        <f t="shared" si="110"/>
        <v>8.3503599316425241</v>
      </c>
      <c r="AK138" s="126"/>
      <c r="AL138" s="99"/>
      <c r="AM138" s="13"/>
      <c r="AN138" s="13"/>
      <c r="AO138" s="13"/>
      <c r="AP138" s="13"/>
      <c r="AQ138" s="13"/>
      <c r="AR138" s="8">
        <f t="shared" si="111"/>
        <v>8.4984174906991274</v>
      </c>
      <c r="AS138" s="8">
        <f t="shared" si="112"/>
        <v>7.834188020603098</v>
      </c>
      <c r="AT138" s="8">
        <f t="shared" si="113"/>
        <v>8.8205257733384173</v>
      </c>
      <c r="AU138" s="8">
        <f t="shared" si="114"/>
        <v>8.1311221205732185</v>
      </c>
      <c r="AV138" s="8">
        <f t="shared" si="97"/>
        <v>8.3210633513034651</v>
      </c>
      <c r="AW138" s="8"/>
      <c r="AX138" s="8">
        <f t="shared" si="115"/>
        <v>8.2016448396963124</v>
      </c>
      <c r="AY138" s="8">
        <f t="shared" si="116"/>
        <v>8.4842715871119943</v>
      </c>
      <c r="AZ138" s="8">
        <f t="shared" si="117"/>
        <v>8.4957130690907459</v>
      </c>
      <c r="BA138" s="8">
        <v>8.1973797731893185</v>
      </c>
      <c r="BB138" s="8">
        <f t="shared" si="118"/>
        <v>7.7905785746812573</v>
      </c>
      <c r="BC138" s="8">
        <v>8.061001061566472</v>
      </c>
      <c r="BD138" s="8">
        <f t="shared" si="119"/>
        <v>8.1530001330522719</v>
      </c>
      <c r="BE138" s="5"/>
      <c r="BF138" s="60">
        <f t="shared" si="120"/>
        <v>107.8328202</v>
      </c>
      <c r="BG138" s="62">
        <f t="shared" si="121"/>
        <v>97.417380500000007</v>
      </c>
      <c r="BH138" s="62">
        <f t="shared" si="122"/>
        <v>101.59689399999999</v>
      </c>
      <c r="BI138" s="62">
        <f t="shared" si="123"/>
        <v>105.7565864</v>
      </c>
      <c r="BJ138" s="62">
        <f t="shared" si="124"/>
        <v>96.702380500000004</v>
      </c>
      <c r="BK138" s="62">
        <f t="shared" si="125"/>
        <v>109.568703</v>
      </c>
      <c r="BL138" s="62">
        <f t="shared" si="126"/>
        <v>104.60773859999998</v>
      </c>
      <c r="BM138" s="62">
        <f t="shared" si="127"/>
        <v>97.129880499999999</v>
      </c>
      <c r="BN138" s="63">
        <f t="shared" si="128"/>
        <v>99.557380499999994</v>
      </c>
      <c r="BO138" s="50"/>
      <c r="BP138" s="104"/>
      <c r="BX138" s="53">
        <f t="shared" si="92"/>
        <v>2025</v>
      </c>
      <c r="BY138" s="97">
        <f t="shared" si="129"/>
        <v>45931</v>
      </c>
      <c r="BZ138" s="56">
        <f t="shared" si="93"/>
        <v>8.3493513466945117</v>
      </c>
      <c r="CA138" s="56">
        <f t="shared" si="94"/>
        <v>7.7905785746812573</v>
      </c>
      <c r="CB138" s="56">
        <v>8.1940634466587063</v>
      </c>
      <c r="CC138" s="56">
        <v>8.0577539590573206</v>
      </c>
      <c r="CD138" s="56">
        <v>8.1940634466587063</v>
      </c>
      <c r="CE138" s="56">
        <f t="shared" si="95"/>
        <v>7.8264279013048412</v>
      </c>
      <c r="CF138" s="1"/>
      <c r="CG138" s="98">
        <v>0.25</v>
      </c>
      <c r="CH138" s="99">
        <v>-1</v>
      </c>
      <c r="CI138" s="99">
        <v>-0.5</v>
      </c>
      <c r="CJ138" s="99">
        <v>-1</v>
      </c>
      <c r="CK138" s="99">
        <v>3</v>
      </c>
      <c r="CL138" s="99">
        <v>1</v>
      </c>
      <c r="CM138" s="99">
        <v>-3.3867100000000008</v>
      </c>
      <c r="CN138" s="100">
        <v>-3.0108300000000057</v>
      </c>
      <c r="CO138" s="13"/>
      <c r="CP138" s="101">
        <v>1.0555297397769516</v>
      </c>
      <c r="CQ138" s="102">
        <v>1.0242797397769516</v>
      </c>
      <c r="CR138" s="102">
        <v>1.0163635156664896</v>
      </c>
      <c r="CS138" s="102">
        <v>0.94108470525756782</v>
      </c>
      <c r="CT138" s="102">
        <v>1.0535198021526351</v>
      </c>
      <c r="CU138" s="103">
        <v>1.0024074727955574</v>
      </c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</row>
    <row r="139" spans="1:143" ht="12.75" x14ac:dyDescent="0.2">
      <c r="A139" s="3">
        <f t="shared" si="91"/>
        <v>2025</v>
      </c>
      <c r="B139" s="43">
        <v>45962</v>
      </c>
      <c r="C139" s="43">
        <v>45991</v>
      </c>
      <c r="D139" s="44">
        <f t="shared" si="96"/>
        <v>45962</v>
      </c>
      <c r="E139" s="94">
        <v>122.48520000000001</v>
      </c>
      <c r="F139" s="46">
        <v>105.85509999999999</v>
      </c>
      <c r="G139" s="94">
        <v>100.9898</v>
      </c>
      <c r="H139" s="46">
        <v>97.645849999999996</v>
      </c>
      <c r="I139" s="94">
        <v>115.4802</v>
      </c>
      <c r="J139" s="46">
        <v>99.801280000000006</v>
      </c>
      <c r="K139" s="94">
        <v>119.64449999999999</v>
      </c>
      <c r="L139" s="46">
        <v>107.53919999999999</v>
      </c>
      <c r="M139" s="94">
        <v>113.9597</v>
      </c>
      <c r="N139" s="46">
        <v>104.9087</v>
      </c>
      <c r="O139" s="94">
        <f t="shared" si="98"/>
        <v>100.2398</v>
      </c>
      <c r="P139" s="46">
        <f t="shared" si="99"/>
        <v>96.645849999999996</v>
      </c>
      <c r="Q139" s="94">
        <f t="shared" si="100"/>
        <v>100.4898</v>
      </c>
      <c r="R139" s="46">
        <f t="shared" si="101"/>
        <v>97.145849999999996</v>
      </c>
      <c r="S139" s="94">
        <f t="shared" si="102"/>
        <v>103.7398</v>
      </c>
      <c r="T139" s="46">
        <f t="shared" si="103"/>
        <v>98.145849999999996</v>
      </c>
      <c r="U139" s="94">
        <f t="shared" si="104"/>
        <v>118.88074</v>
      </c>
      <c r="V139" s="95">
        <f t="shared" si="105"/>
        <v>102.05491999999998</v>
      </c>
      <c r="W139" s="96">
        <v>8.5780588747654125</v>
      </c>
      <c r="X139" s="96">
        <v>9.1191925230459159</v>
      </c>
      <c r="Y139" s="96">
        <v>8.5163615915022302</v>
      </c>
      <c r="Z139" s="96">
        <v>8.7154067423675077</v>
      </c>
      <c r="AA139" s="96">
        <v>8.5014857963394022</v>
      </c>
      <c r="AB139" s="96">
        <v>9.149711964466638</v>
      </c>
      <c r="AC139" s="96">
        <v>8.9866194784466487</v>
      </c>
      <c r="AD139" s="96">
        <v>8.7645090075320962</v>
      </c>
      <c r="AE139" s="96">
        <v>7.9080041406546284</v>
      </c>
      <c r="AF139" s="96">
        <f t="shared" si="106"/>
        <v>9.1618330166099078</v>
      </c>
      <c r="AG139" s="96">
        <f t="shared" si="107"/>
        <v>8.9104759050268854</v>
      </c>
      <c r="AH139" s="96">
        <f t="shared" si="108"/>
        <v>8.8471018247660584</v>
      </c>
      <c r="AI139" s="96">
        <f t="shared" si="109"/>
        <v>9.2030419657757623</v>
      </c>
      <c r="AJ139" s="96">
        <f t="shared" si="110"/>
        <v>9.0066744203757878</v>
      </c>
      <c r="AK139" s="126"/>
      <c r="AL139" s="99"/>
      <c r="AM139" s="13"/>
      <c r="AN139" s="13"/>
      <c r="AO139" s="13"/>
      <c r="AP139" s="13"/>
      <c r="AQ139" s="13"/>
      <c r="AR139" s="8">
        <f t="shared" si="111"/>
        <v>9.1654715910627598</v>
      </c>
      <c r="AS139" s="8">
        <f t="shared" si="112"/>
        <v>8.9397266262141439</v>
      </c>
      <c r="AT139" s="8">
        <f t="shared" si="113"/>
        <v>9.5128611093725262</v>
      </c>
      <c r="AU139" s="8">
        <f t="shared" si="114"/>
        <v>9.2785604491842815</v>
      </c>
      <c r="AV139" s="8">
        <f t="shared" si="97"/>
        <v>9.2241549439584283</v>
      </c>
      <c r="AW139" s="8"/>
      <c r="AX139" s="8">
        <f t="shared" si="115"/>
        <v>8.8724052282941663</v>
      </c>
      <c r="AY139" s="8">
        <f t="shared" si="116"/>
        <v>9.1502426975612856</v>
      </c>
      <c r="AZ139" s="8">
        <f t="shared" si="117"/>
        <v>9.1544796670683777</v>
      </c>
      <c r="BA139" s="8">
        <v>8.8700563511367285</v>
      </c>
      <c r="BB139" s="8">
        <f t="shared" si="118"/>
        <v>8.7332312904389831</v>
      </c>
      <c r="BC139" s="8">
        <v>8.7226179581808658</v>
      </c>
      <c r="BD139" s="8">
        <f t="shared" si="119"/>
        <v>8.8152033574761504</v>
      </c>
      <c r="BE139" s="5"/>
      <c r="BF139" s="60">
        <f t="shared" si="120"/>
        <v>115.33425699999999</v>
      </c>
      <c r="BG139" s="62">
        <f t="shared" si="121"/>
        <v>99.5519015</v>
      </c>
      <c r="BH139" s="62">
        <f t="shared" si="122"/>
        <v>108.73826439999999</v>
      </c>
      <c r="BI139" s="62">
        <f t="shared" si="123"/>
        <v>110.06777</v>
      </c>
      <c r="BJ139" s="62">
        <f t="shared" si="124"/>
        <v>99.051901499999985</v>
      </c>
      <c r="BK139" s="62">
        <f t="shared" si="125"/>
        <v>114.43922099999999</v>
      </c>
      <c r="BL139" s="62">
        <f t="shared" si="126"/>
        <v>111.6456374</v>
      </c>
      <c r="BM139" s="62">
        <f t="shared" si="127"/>
        <v>98.694401499999998</v>
      </c>
      <c r="BN139" s="63">
        <f t="shared" si="128"/>
        <v>101.33440149999998</v>
      </c>
      <c r="BO139" s="50"/>
      <c r="BP139" s="104"/>
      <c r="BX139" s="53">
        <f t="shared" si="92"/>
        <v>2025</v>
      </c>
      <c r="BY139" s="97">
        <f t="shared" si="129"/>
        <v>45962</v>
      </c>
      <c r="BZ139" s="56">
        <f t="shared" si="93"/>
        <v>8.7957903812143545</v>
      </c>
      <c r="CA139" s="56">
        <f t="shared" si="94"/>
        <v>8.7332312904389831</v>
      </c>
      <c r="CB139" s="56">
        <v>8.8667400246061181</v>
      </c>
      <c r="CC139" s="56">
        <v>8.7193720629819893</v>
      </c>
      <c r="CD139" s="56">
        <v>8.8667400246061181</v>
      </c>
      <c r="CE139" s="56">
        <f t="shared" si="95"/>
        <v>8.7705317450117022</v>
      </c>
      <c r="CF139" s="1"/>
      <c r="CG139" s="98">
        <v>-0.75</v>
      </c>
      <c r="CH139" s="99">
        <v>-1</v>
      </c>
      <c r="CI139" s="99">
        <v>-0.5</v>
      </c>
      <c r="CJ139" s="99">
        <v>-0.5</v>
      </c>
      <c r="CK139" s="99">
        <v>2.75</v>
      </c>
      <c r="CL139" s="99">
        <v>0.5</v>
      </c>
      <c r="CM139" s="99">
        <v>-3.6044600000000031</v>
      </c>
      <c r="CN139" s="100">
        <v>-3.8001800000000046</v>
      </c>
      <c r="CO139" s="13"/>
      <c r="CP139" s="101">
        <v>1.0512226551713557</v>
      </c>
      <c r="CQ139" s="102">
        <v>1.022382106587304</v>
      </c>
      <c r="CR139" s="102">
        <v>1.0151106065719633</v>
      </c>
      <c r="CS139" s="102">
        <v>0.97545485226889206</v>
      </c>
      <c r="CT139" s="102">
        <v>1.0500350855783018</v>
      </c>
      <c r="CU139" s="103">
        <v>1.0022316447221604</v>
      </c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</row>
    <row r="140" spans="1:143" ht="12.75" x14ac:dyDescent="0.2">
      <c r="A140" s="3">
        <f t="shared" si="91"/>
        <v>2025</v>
      </c>
      <c r="B140" s="43">
        <v>45992</v>
      </c>
      <c r="C140" s="43">
        <v>46022</v>
      </c>
      <c r="D140" s="44">
        <f t="shared" si="96"/>
        <v>45992</v>
      </c>
      <c r="E140" s="94">
        <v>127.4761</v>
      </c>
      <c r="F140" s="46">
        <v>109.1859</v>
      </c>
      <c r="G140" s="94">
        <v>106.6439</v>
      </c>
      <c r="H140" s="46">
        <v>101.70910000000001</v>
      </c>
      <c r="I140" s="94">
        <v>120.7028</v>
      </c>
      <c r="J140" s="46">
        <v>102.79510000000001</v>
      </c>
      <c r="K140" s="94">
        <v>120.8301</v>
      </c>
      <c r="L140" s="46">
        <v>108.85769999999999</v>
      </c>
      <c r="M140" s="94">
        <v>117.7259</v>
      </c>
      <c r="N140" s="46">
        <v>108.36190000000001</v>
      </c>
      <c r="O140" s="94">
        <f t="shared" si="98"/>
        <v>106.1439</v>
      </c>
      <c r="P140" s="46">
        <f t="shared" si="99"/>
        <v>101.20910000000001</v>
      </c>
      <c r="Q140" s="94">
        <f t="shared" si="100"/>
        <v>106.1439</v>
      </c>
      <c r="R140" s="46">
        <f t="shared" si="101"/>
        <v>101.20910000000001</v>
      </c>
      <c r="S140" s="94">
        <f t="shared" si="102"/>
        <v>109.1439</v>
      </c>
      <c r="T140" s="46">
        <f t="shared" si="103"/>
        <v>102.45910000000001</v>
      </c>
      <c r="U140" s="94">
        <f t="shared" si="104"/>
        <v>122.12979</v>
      </c>
      <c r="V140" s="95">
        <f t="shared" si="105"/>
        <v>105.9639</v>
      </c>
      <c r="W140" s="96">
        <v>8.9492205891517624</v>
      </c>
      <c r="X140" s="96">
        <v>9.6087242656875294</v>
      </c>
      <c r="Y140" s="96">
        <v>8.8875544962706705</v>
      </c>
      <c r="Z140" s="96">
        <v>8.9856861094979497</v>
      </c>
      <c r="AA140" s="96">
        <v>8.7751091599910573</v>
      </c>
      <c r="AB140" s="96">
        <v>9.3025190297871507</v>
      </c>
      <c r="AC140" s="96">
        <v>9.1805455659257706</v>
      </c>
      <c r="AD140" s="96">
        <v>9.7353294036493629</v>
      </c>
      <c r="AE140" s="96">
        <v>7.9962280725909887</v>
      </c>
      <c r="AF140" s="96">
        <f t="shared" si="106"/>
        <v>9.4409334193842813</v>
      </c>
      <c r="AG140" s="96">
        <f t="shared" si="107"/>
        <v>9.1851659880149565</v>
      </c>
      <c r="AH140" s="96">
        <f t="shared" si="108"/>
        <v>9.1188509613765945</v>
      </c>
      <c r="AI140" s="96">
        <f t="shared" si="109"/>
        <v>10.189372920160977</v>
      </c>
      <c r="AJ140" s="96">
        <f t="shared" si="110"/>
        <v>9.2006006425279523</v>
      </c>
      <c r="AK140" s="126"/>
      <c r="AL140" s="99"/>
      <c r="AM140" s="13"/>
      <c r="AN140" s="13"/>
      <c r="AO140" s="13"/>
      <c r="AP140" s="13"/>
      <c r="AQ140" s="13"/>
      <c r="AR140" s="8">
        <f t="shared" si="111"/>
        <v>9.3625709786825606</v>
      </c>
      <c r="AS140" s="8">
        <f t="shared" si="112"/>
        <v>9.9264329948667172</v>
      </c>
      <c r="AT140" s="8">
        <f t="shared" si="113"/>
        <v>9.7174305298820229</v>
      </c>
      <c r="AU140" s="8">
        <f t="shared" si="114"/>
        <v>10.302662819495291</v>
      </c>
      <c r="AV140" s="8">
        <f t="shared" si="97"/>
        <v>9.8272743307316475</v>
      </c>
      <c r="AW140" s="8"/>
      <c r="AX140" s="8">
        <f t="shared" si="115"/>
        <v>9.1474147593589219</v>
      </c>
      <c r="AY140" s="8">
        <f t="shared" si="116"/>
        <v>9.3470220861753113</v>
      </c>
      <c r="AZ140" s="8">
        <f t="shared" si="117"/>
        <v>9.3073394323215588</v>
      </c>
      <c r="BA140" s="8">
        <v>9.1458518157161599</v>
      </c>
      <c r="BB140" s="8">
        <f t="shared" si="118"/>
        <v>9.0136118249729051</v>
      </c>
      <c r="BC140" s="8">
        <v>8.9938789851845939</v>
      </c>
      <c r="BD140" s="8">
        <f t="shared" si="119"/>
        <v>9.0867044796564027</v>
      </c>
      <c r="BE140" s="5"/>
      <c r="BF140" s="60">
        <f t="shared" si="120"/>
        <v>119.61131399999999</v>
      </c>
      <c r="BG140" s="62">
        <f t="shared" si="121"/>
        <v>104.521936</v>
      </c>
      <c r="BH140" s="62">
        <f t="shared" si="122"/>
        <v>113.002489</v>
      </c>
      <c r="BI140" s="62">
        <f t="shared" si="123"/>
        <v>113.69937999999999</v>
      </c>
      <c r="BJ140" s="62">
        <f t="shared" si="124"/>
        <v>104.021936</v>
      </c>
      <c r="BK140" s="62">
        <f t="shared" si="125"/>
        <v>115.68196799999998</v>
      </c>
      <c r="BL140" s="62">
        <f t="shared" si="126"/>
        <v>115.17845729999999</v>
      </c>
      <c r="BM140" s="62">
        <f t="shared" si="127"/>
        <v>104.021936</v>
      </c>
      <c r="BN140" s="63">
        <f t="shared" si="128"/>
        <v>106.269436</v>
      </c>
      <c r="BO140" s="50"/>
      <c r="BP140" s="104"/>
      <c r="BX140" s="53">
        <f t="shared" si="92"/>
        <v>2025</v>
      </c>
      <c r="BY140" s="97">
        <f t="shared" si="129"/>
        <v>45992</v>
      </c>
      <c r="BZ140" s="56">
        <f t="shared" si="93"/>
        <v>9.1777153784038195</v>
      </c>
      <c r="CA140" s="56">
        <f t="shared" si="94"/>
        <v>9.0136118249729051</v>
      </c>
      <c r="CB140" s="56">
        <v>9.1425354891855495</v>
      </c>
      <c r="CC140" s="56">
        <v>8.990633584979463</v>
      </c>
      <c r="CD140" s="56">
        <v>9.1425354891855495</v>
      </c>
      <c r="CE140" s="56">
        <f t="shared" si="95"/>
        <v>9.0513438998266196</v>
      </c>
      <c r="CF140" s="1"/>
      <c r="CG140" s="98">
        <v>-0.5</v>
      </c>
      <c r="CH140" s="99">
        <v>-0.5</v>
      </c>
      <c r="CI140" s="99">
        <v>-0.5</v>
      </c>
      <c r="CJ140" s="99">
        <v>-0.5</v>
      </c>
      <c r="CK140" s="99">
        <v>2.5</v>
      </c>
      <c r="CL140" s="99">
        <v>0.75</v>
      </c>
      <c r="CM140" s="99">
        <v>-5.3463100000000026</v>
      </c>
      <c r="CN140" s="100">
        <v>-3.2220000000000013</v>
      </c>
      <c r="CO140" s="13"/>
      <c r="CP140" s="101">
        <v>1.0506636114748245</v>
      </c>
      <c r="CQ140" s="102">
        <v>1.0221997381264136</v>
      </c>
      <c r="CR140" s="102">
        <v>1.0148196643256755</v>
      </c>
      <c r="CS140" s="102">
        <v>0.97656528984644686</v>
      </c>
      <c r="CT140" s="102">
        <v>1.0466387420174414</v>
      </c>
      <c r="CU140" s="103">
        <v>1.0021845190417242</v>
      </c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</row>
    <row r="141" spans="1:143" ht="12.75" x14ac:dyDescent="0.2">
      <c r="A141" s="3">
        <f t="shared" si="91"/>
        <v>2026</v>
      </c>
      <c r="B141" s="43">
        <v>46023</v>
      </c>
      <c r="C141" s="43">
        <v>46053</v>
      </c>
      <c r="D141" s="44">
        <f t="shared" si="96"/>
        <v>46023</v>
      </c>
      <c r="E141" s="94">
        <v>129.22829999999999</v>
      </c>
      <c r="F141" s="46">
        <v>109.054</v>
      </c>
      <c r="G141" s="94">
        <v>108.60899999999999</v>
      </c>
      <c r="H141" s="46">
        <v>104.74890000000001</v>
      </c>
      <c r="I141" s="94">
        <v>122.2658</v>
      </c>
      <c r="J141" s="46">
        <v>102.77549999999999</v>
      </c>
      <c r="K141" s="94">
        <v>122.74590000000001</v>
      </c>
      <c r="L141" s="46">
        <v>111.3686</v>
      </c>
      <c r="M141" s="94">
        <v>120.21639999999999</v>
      </c>
      <c r="N141" s="46">
        <v>111.10720000000001</v>
      </c>
      <c r="O141" s="94">
        <f t="shared" si="98"/>
        <v>108.10899999999999</v>
      </c>
      <c r="P141" s="46">
        <f t="shared" si="99"/>
        <v>104.24890000000001</v>
      </c>
      <c r="Q141" s="94">
        <f t="shared" si="100"/>
        <v>108.10899999999999</v>
      </c>
      <c r="R141" s="46">
        <f t="shared" si="101"/>
        <v>104.24890000000001</v>
      </c>
      <c r="S141" s="94">
        <f t="shared" si="102"/>
        <v>110.35899999999999</v>
      </c>
      <c r="T141" s="46">
        <f t="shared" si="103"/>
        <v>103.24890000000001</v>
      </c>
      <c r="U141" s="94">
        <f t="shared" si="104"/>
        <v>122.78626</v>
      </c>
      <c r="V141" s="95">
        <f t="shared" si="105"/>
        <v>104.86474000000001</v>
      </c>
      <c r="W141" s="96">
        <v>9.148088801358945</v>
      </c>
      <c r="X141" s="96">
        <v>9.5209745071227481</v>
      </c>
      <c r="Y141" s="96">
        <v>8.9219275390173998</v>
      </c>
      <c r="Z141" s="96">
        <v>8.8324648584844745</v>
      </c>
      <c r="AA141" s="96">
        <v>8.5995269628006792</v>
      </c>
      <c r="AB141" s="96">
        <v>8.7642636853672986</v>
      </c>
      <c r="AC141" s="96">
        <v>8.7370491184500096</v>
      </c>
      <c r="AD141" s="96">
        <v>8.7370234148706984</v>
      </c>
      <c r="AE141" s="96">
        <v>8.0239003642685702</v>
      </c>
      <c r="AF141" s="96">
        <f t="shared" si="106"/>
        <v>9.2973953946232051</v>
      </c>
      <c r="AG141" s="96">
        <f t="shared" si="107"/>
        <v>9.0365049514573528</v>
      </c>
      <c r="AH141" s="96">
        <f t="shared" si="108"/>
        <v>8.9679064291342403</v>
      </c>
      <c r="AI141" s="96">
        <f t="shared" si="109"/>
        <v>9.2047912872237081</v>
      </c>
      <c r="AJ141" s="96">
        <f t="shared" si="110"/>
        <v>8.7573044021779864</v>
      </c>
      <c r="AK141" s="126"/>
      <c r="AL141" s="99"/>
      <c r="AM141" s="13"/>
      <c r="AN141" s="13"/>
      <c r="AO141" s="13"/>
      <c r="AP141" s="13"/>
      <c r="AQ141" s="13"/>
      <c r="AR141" s="8">
        <f t="shared" si="111"/>
        <v>8.9118173985669369</v>
      </c>
      <c r="AS141" s="8">
        <f t="shared" si="112"/>
        <v>8.9117912743883512</v>
      </c>
      <c r="AT141" s="8">
        <f t="shared" si="113"/>
        <v>9.2495934666096318</v>
      </c>
      <c r="AU141" s="8">
        <f t="shared" si="114"/>
        <v>9.2495663523291718</v>
      </c>
      <c r="AV141" s="8">
        <f t="shared" si="97"/>
        <v>9.0806921229735238</v>
      </c>
      <c r="AW141" s="8"/>
      <c r="AX141" s="8">
        <f t="shared" si="115"/>
        <v>8.9915119805499337</v>
      </c>
      <c r="AY141" s="8">
        <f t="shared" si="116"/>
        <v>8.8970003231354724</v>
      </c>
      <c r="AZ141" s="8">
        <f t="shared" si="117"/>
        <v>8.7688984549903619</v>
      </c>
      <c r="BA141" s="8">
        <v>8.9892307818686543</v>
      </c>
      <c r="BB141" s="8">
        <f t="shared" si="118"/>
        <v>8.8336935985251372</v>
      </c>
      <c r="BC141" s="8">
        <v>8.8398330056517285</v>
      </c>
      <c r="BD141" s="8">
        <f t="shared" si="119"/>
        <v>8.932790616257634</v>
      </c>
      <c r="BE141" s="5"/>
      <c r="BF141" s="60">
        <f t="shared" si="120"/>
        <v>120.55335099999999</v>
      </c>
      <c r="BG141" s="62">
        <f t="shared" si="121"/>
        <v>106.949157</v>
      </c>
      <c r="BH141" s="62">
        <f t="shared" si="122"/>
        <v>113.88497099999998</v>
      </c>
      <c r="BI141" s="62">
        <f t="shared" si="123"/>
        <v>116.29944399999999</v>
      </c>
      <c r="BJ141" s="62">
        <f t="shared" si="124"/>
        <v>106.44915699999999</v>
      </c>
      <c r="BK141" s="62">
        <f t="shared" si="125"/>
        <v>117.853661</v>
      </c>
      <c r="BL141" s="62">
        <f t="shared" si="126"/>
        <v>115.0800064</v>
      </c>
      <c r="BM141" s="62">
        <f t="shared" si="127"/>
        <v>106.44915699999999</v>
      </c>
      <c r="BN141" s="63">
        <f t="shared" si="128"/>
        <v>107.30165699999999</v>
      </c>
      <c r="BO141" s="50"/>
      <c r="BP141" s="104"/>
      <c r="BX141" s="53">
        <f t="shared" si="92"/>
        <v>2026</v>
      </c>
      <c r="BY141" s="97">
        <f t="shared" si="129"/>
        <v>46023</v>
      </c>
      <c r="BZ141" s="56">
        <f t="shared" si="93"/>
        <v>9.2130822296711603</v>
      </c>
      <c r="CA141" s="56">
        <f t="shared" si="94"/>
        <v>8.8336935985251372</v>
      </c>
      <c r="CB141" s="56">
        <v>8.9859144553380439</v>
      </c>
      <c r="CC141" s="56">
        <v>8.8365873243454125</v>
      </c>
      <c r="CD141" s="56">
        <v>8.9859144553380439</v>
      </c>
      <c r="CE141" s="56">
        <f t="shared" si="95"/>
        <v>8.8711487056657212</v>
      </c>
      <c r="CF141" s="1"/>
      <c r="CG141" s="98">
        <v>-0.5</v>
      </c>
      <c r="CH141" s="99">
        <v>-0.5</v>
      </c>
      <c r="CI141" s="99">
        <v>-0.5</v>
      </c>
      <c r="CJ141" s="99">
        <v>-0.5</v>
      </c>
      <c r="CK141" s="99">
        <v>1.75</v>
      </c>
      <c r="CL141" s="99">
        <v>-1.5</v>
      </c>
      <c r="CM141" s="99">
        <v>-6.4420399999999916</v>
      </c>
      <c r="CN141" s="100">
        <v>-4.1892599999999973</v>
      </c>
      <c r="CO141" s="13"/>
      <c r="CP141" s="101">
        <v>1.0526388209393347</v>
      </c>
      <c r="CQ141" s="102">
        <v>1.0231011497064579</v>
      </c>
      <c r="CR141" s="102">
        <v>1.0153345156555773</v>
      </c>
      <c r="CS141" s="102">
        <v>0.97362707925636005</v>
      </c>
      <c r="CT141" s="102">
        <v>1.0535385851841548</v>
      </c>
      <c r="CU141" s="103">
        <v>1.0023183209174369</v>
      </c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</row>
    <row r="142" spans="1:143" ht="12.75" x14ac:dyDescent="0.2">
      <c r="A142" s="3">
        <f t="shared" si="91"/>
        <v>2026</v>
      </c>
      <c r="B142" s="43">
        <v>46054</v>
      </c>
      <c r="C142" s="43">
        <v>46081</v>
      </c>
      <c r="D142" s="44">
        <f t="shared" si="96"/>
        <v>46054</v>
      </c>
      <c r="E142" s="94">
        <v>129.9768</v>
      </c>
      <c r="F142" s="46">
        <v>110.4207</v>
      </c>
      <c r="G142" s="94">
        <v>105.6849</v>
      </c>
      <c r="H142" s="46">
        <v>102.8817</v>
      </c>
      <c r="I142" s="94">
        <v>123.4145</v>
      </c>
      <c r="J142" s="46">
        <v>104.0547</v>
      </c>
      <c r="K142" s="94">
        <v>121.54219999999999</v>
      </c>
      <c r="L142" s="46">
        <v>110.6798</v>
      </c>
      <c r="M142" s="94">
        <v>116.8185</v>
      </c>
      <c r="N142" s="46">
        <v>109.1596</v>
      </c>
      <c r="O142" s="94">
        <f t="shared" si="98"/>
        <v>104.6849</v>
      </c>
      <c r="P142" s="46">
        <f t="shared" si="99"/>
        <v>101.6317</v>
      </c>
      <c r="Q142" s="94">
        <f t="shared" si="100"/>
        <v>105.6849</v>
      </c>
      <c r="R142" s="46">
        <f t="shared" si="101"/>
        <v>102.3817</v>
      </c>
      <c r="S142" s="94">
        <f t="shared" si="102"/>
        <v>108.1849</v>
      </c>
      <c r="T142" s="46">
        <f t="shared" si="103"/>
        <v>105.1317</v>
      </c>
      <c r="U142" s="94">
        <f t="shared" si="104"/>
        <v>127.05316999999999</v>
      </c>
      <c r="V142" s="95">
        <f t="shared" si="105"/>
        <v>106.59824</v>
      </c>
      <c r="W142" s="96">
        <v>9.052309554254899</v>
      </c>
      <c r="X142" s="96">
        <v>9.2405360804226007</v>
      </c>
      <c r="Y142" s="96">
        <v>8.7725918052048488</v>
      </c>
      <c r="Z142" s="96">
        <v>8.7808375764229964</v>
      </c>
      <c r="AA142" s="96">
        <v>8.5749079897339016</v>
      </c>
      <c r="AB142" s="96">
        <v>8.8061803334815192</v>
      </c>
      <c r="AC142" s="96">
        <v>8.7719129481736928</v>
      </c>
      <c r="AD142" s="96">
        <v>8.7718899163056285</v>
      </c>
      <c r="AE142" s="96">
        <v>8.0579973425217872</v>
      </c>
      <c r="AF142" s="96">
        <f t="shared" si="106"/>
        <v>9.2446855307030233</v>
      </c>
      <c r="AG142" s="96">
        <f t="shared" si="107"/>
        <v>8.9843365188101867</v>
      </c>
      <c r="AH142" s="96">
        <f t="shared" si="108"/>
        <v>8.9161434425623227</v>
      </c>
      <c r="AI142" s="96">
        <f t="shared" si="109"/>
        <v>9.2376264976070157</v>
      </c>
      <c r="AJ142" s="96">
        <f t="shared" si="110"/>
        <v>8.7921682890330839</v>
      </c>
      <c r="AK142" s="126"/>
      <c r="AL142" s="99"/>
      <c r="AM142" s="13"/>
      <c r="AN142" s="13"/>
      <c r="AO142" s="13"/>
      <c r="AP142" s="13"/>
      <c r="AQ142" s="13"/>
      <c r="AR142" s="8">
        <f t="shared" si="111"/>
        <v>8.9472517208798585</v>
      </c>
      <c r="AS142" s="8">
        <f t="shared" si="112"/>
        <v>8.9472283121309371</v>
      </c>
      <c r="AT142" s="8">
        <f t="shared" si="113"/>
        <v>9.286370743643511</v>
      </c>
      <c r="AU142" s="8">
        <f t="shared" si="114"/>
        <v>9.2863464477070305</v>
      </c>
      <c r="AV142" s="8">
        <f t="shared" si="97"/>
        <v>9.1167993060903338</v>
      </c>
      <c r="AW142" s="8"/>
      <c r="AX142" s="8">
        <f t="shared" si="115"/>
        <v>8.9389811685215665</v>
      </c>
      <c r="AY142" s="8">
        <f t="shared" si="116"/>
        <v>8.9323771163609251</v>
      </c>
      <c r="AZ142" s="8">
        <f t="shared" si="117"/>
        <v>8.8108295592720935</v>
      </c>
      <c r="BA142" s="8">
        <v>8.9365500178703581</v>
      </c>
      <c r="BB142" s="8">
        <f t="shared" si="118"/>
        <v>8.808466656147047</v>
      </c>
      <c r="BC142" s="8">
        <v>8.7880183822049283</v>
      </c>
      <c r="BD142" s="8">
        <f t="shared" si="119"/>
        <v>8.880929961248615</v>
      </c>
      <c r="BE142" s="5"/>
      <c r="BF142" s="60">
        <f t="shared" si="120"/>
        <v>121.56767699999997</v>
      </c>
      <c r="BG142" s="62">
        <f t="shared" si="121"/>
        <v>104.479524</v>
      </c>
      <c r="BH142" s="62">
        <f t="shared" si="122"/>
        <v>115.089786</v>
      </c>
      <c r="BI142" s="62">
        <f t="shared" si="123"/>
        <v>113.525173</v>
      </c>
      <c r="BJ142" s="62">
        <f t="shared" si="124"/>
        <v>104.26452399999999</v>
      </c>
      <c r="BK142" s="62">
        <f t="shared" si="125"/>
        <v>116.87136799999999</v>
      </c>
      <c r="BL142" s="62">
        <f t="shared" si="126"/>
        <v>118.25755009999999</v>
      </c>
      <c r="BM142" s="62">
        <f t="shared" si="127"/>
        <v>103.372024</v>
      </c>
      <c r="BN142" s="63">
        <f t="shared" si="128"/>
        <v>106.87202399999998</v>
      </c>
      <c r="BO142" s="50"/>
      <c r="BP142" s="104"/>
      <c r="BX142" s="53">
        <f t="shared" si="92"/>
        <v>2026</v>
      </c>
      <c r="BY142" s="97">
        <f t="shared" si="129"/>
        <v>46054</v>
      </c>
      <c r="BZ142" s="56">
        <f t="shared" si="93"/>
        <v>9.0594288354818904</v>
      </c>
      <c r="CA142" s="56">
        <f t="shared" si="94"/>
        <v>8.808466656147047</v>
      </c>
      <c r="CB142" s="56">
        <v>8.9332336913397477</v>
      </c>
      <c r="CC142" s="56">
        <v>8.7847726063479321</v>
      </c>
      <c r="CD142" s="56">
        <v>8.9332336913397477</v>
      </c>
      <c r="CE142" s="56">
        <f t="shared" si="95"/>
        <v>8.8458829287088481</v>
      </c>
      <c r="CF142" s="1"/>
      <c r="CG142" s="98">
        <v>-1</v>
      </c>
      <c r="CH142" s="99">
        <v>-1.25</v>
      </c>
      <c r="CI142" s="99">
        <v>0</v>
      </c>
      <c r="CJ142" s="99">
        <v>-0.5</v>
      </c>
      <c r="CK142" s="99">
        <v>2.5</v>
      </c>
      <c r="CL142" s="99">
        <v>2.25</v>
      </c>
      <c r="CM142" s="99">
        <v>-2.9236300000000028</v>
      </c>
      <c r="CN142" s="100">
        <v>-3.8224599999999995</v>
      </c>
      <c r="CO142" s="13"/>
      <c r="CP142" s="101">
        <v>1.0528250238366192</v>
      </c>
      <c r="CQ142" s="102">
        <v>1.0231753452465167</v>
      </c>
      <c r="CR142" s="102">
        <v>1.0154092209270138</v>
      </c>
      <c r="CS142" s="102">
        <v>0.97654784240150094</v>
      </c>
      <c r="CT142" s="102">
        <v>1.0530942118226601</v>
      </c>
      <c r="CU142" s="103">
        <v>1.0023091133004927</v>
      </c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</row>
    <row r="143" spans="1:143" ht="12.75" x14ac:dyDescent="0.2">
      <c r="A143" s="3">
        <f t="shared" si="91"/>
        <v>2026</v>
      </c>
      <c r="B143" s="43">
        <v>46082</v>
      </c>
      <c r="C143" s="43">
        <v>46112</v>
      </c>
      <c r="D143" s="44">
        <f t="shared" si="96"/>
        <v>46082</v>
      </c>
      <c r="E143" s="94">
        <v>111.26649999999999</v>
      </c>
      <c r="F143" s="46">
        <v>97.248509999999996</v>
      </c>
      <c r="G143" s="94">
        <v>101.0822</v>
      </c>
      <c r="H143" s="46">
        <v>97.908709999999999</v>
      </c>
      <c r="I143" s="94">
        <v>104.675</v>
      </c>
      <c r="J143" s="46">
        <v>91.26343</v>
      </c>
      <c r="K143" s="94">
        <v>109.483</v>
      </c>
      <c r="L143" s="46">
        <v>101.8721</v>
      </c>
      <c r="M143" s="94">
        <v>107.62260000000001</v>
      </c>
      <c r="N143" s="46">
        <v>101.7666</v>
      </c>
      <c r="O143" s="94">
        <f t="shared" si="98"/>
        <v>100.0822</v>
      </c>
      <c r="P143" s="46">
        <f t="shared" si="99"/>
        <v>96.408709999999999</v>
      </c>
      <c r="Q143" s="94">
        <f t="shared" si="100"/>
        <v>101.0822</v>
      </c>
      <c r="R143" s="46">
        <f t="shared" si="101"/>
        <v>97.408709999999999</v>
      </c>
      <c r="S143" s="94">
        <f t="shared" si="102"/>
        <v>103.3322</v>
      </c>
      <c r="T143" s="46">
        <f t="shared" si="103"/>
        <v>99.908709999999999</v>
      </c>
      <c r="U143" s="94">
        <f t="shared" si="104"/>
        <v>108.45900999999999</v>
      </c>
      <c r="V143" s="95">
        <f t="shared" si="105"/>
        <v>95.24315</v>
      </c>
      <c r="W143" s="96">
        <v>8.3871965280269087</v>
      </c>
      <c r="X143" s="96">
        <v>8.6044657015617911</v>
      </c>
      <c r="Y143" s="96">
        <v>8.1480487998398559</v>
      </c>
      <c r="Z143" s="96">
        <v>8.3889416894043087</v>
      </c>
      <c r="AA143" s="96">
        <v>8.1762608710279672</v>
      </c>
      <c r="AB143" s="96">
        <v>8.7296616590834937</v>
      </c>
      <c r="AC143" s="96">
        <v>8.6935669441740391</v>
      </c>
      <c r="AD143" s="96">
        <v>8.6670208842352601</v>
      </c>
      <c r="AE143" s="96">
        <v>8.0763242404894502</v>
      </c>
      <c r="AF143" s="96">
        <f t="shared" si="106"/>
        <v>8.849547576059356</v>
      </c>
      <c r="AG143" s="96">
        <f t="shared" si="107"/>
        <v>8.5908196725615333</v>
      </c>
      <c r="AH143" s="96">
        <f t="shared" si="108"/>
        <v>8.5235720233225383</v>
      </c>
      <c r="AI143" s="96">
        <f t="shared" si="109"/>
        <v>9.1270888173731546</v>
      </c>
      <c r="AJ143" s="96">
        <f t="shared" si="110"/>
        <v>8.7138222259638205</v>
      </c>
      <c r="AK143" s="126"/>
      <c r="AL143" s="99"/>
      <c r="AM143" s="13"/>
      <c r="AN143" s="13"/>
      <c r="AO143" s="13"/>
      <c r="AP143" s="13"/>
      <c r="AQ143" s="13"/>
      <c r="AR143" s="8">
        <f t="shared" si="111"/>
        <v>8.8676237058380316</v>
      </c>
      <c r="AS143" s="8">
        <f t="shared" si="112"/>
        <v>8.8406432607330636</v>
      </c>
      <c r="AT143" s="8">
        <f t="shared" si="113"/>
        <v>9.2037248405276166</v>
      </c>
      <c r="AU143" s="8">
        <f t="shared" si="114"/>
        <v>9.1757218411938055</v>
      </c>
      <c r="AV143" s="8">
        <f t="shared" si="97"/>
        <v>9.0219284120731302</v>
      </c>
      <c r="AW143" s="8"/>
      <c r="AX143" s="8">
        <f t="shared" si="115"/>
        <v>8.5402267047255886</v>
      </c>
      <c r="AY143" s="8">
        <f t="shared" si="116"/>
        <v>8.8528783806941025</v>
      </c>
      <c r="AZ143" s="8">
        <f t="shared" si="117"/>
        <v>8.7342844951977785</v>
      </c>
      <c r="BA143" s="8">
        <v>8.536656327914816</v>
      </c>
      <c r="BB143" s="8">
        <f t="shared" si="118"/>
        <v>8.3999748857751495</v>
      </c>
      <c r="BC143" s="8">
        <v>8.3946994666996684</v>
      </c>
      <c r="BD143" s="8">
        <f t="shared" si="119"/>
        <v>8.4872625709736909</v>
      </c>
      <c r="BE143" s="5"/>
      <c r="BF143" s="60">
        <f t="shared" si="120"/>
        <v>105.23876429999999</v>
      </c>
      <c r="BG143" s="62">
        <f t="shared" si="121"/>
        <v>99.717599299999989</v>
      </c>
      <c r="BH143" s="62">
        <f t="shared" si="122"/>
        <v>98.908024899999987</v>
      </c>
      <c r="BI143" s="62">
        <f t="shared" si="123"/>
        <v>105.10451999999999</v>
      </c>
      <c r="BJ143" s="62">
        <f t="shared" si="124"/>
        <v>99.502599299999986</v>
      </c>
      <c r="BK143" s="62">
        <f t="shared" si="125"/>
        <v>106.210313</v>
      </c>
      <c r="BL143" s="62">
        <f t="shared" si="126"/>
        <v>102.77619019999999</v>
      </c>
      <c r="BM143" s="62">
        <f t="shared" si="127"/>
        <v>98.502599299999986</v>
      </c>
      <c r="BN143" s="63">
        <f t="shared" si="128"/>
        <v>101.8600993</v>
      </c>
      <c r="BO143" s="50"/>
      <c r="BP143" s="104"/>
      <c r="BX143" s="53">
        <f t="shared" si="92"/>
        <v>2026</v>
      </c>
      <c r="BY143" s="97">
        <f t="shared" si="129"/>
        <v>46082</v>
      </c>
      <c r="BZ143" s="56">
        <f t="shared" si="93"/>
        <v>8.4168287682270364</v>
      </c>
      <c r="CA143" s="56">
        <f t="shared" si="94"/>
        <v>8.3999748857751495</v>
      </c>
      <c r="CB143" s="56">
        <v>8.5333400013842056</v>
      </c>
      <c r="CC143" s="56">
        <v>8.3914529731192129</v>
      </c>
      <c r="CD143" s="56">
        <v>8.5333400013842056</v>
      </c>
      <c r="CE143" s="56">
        <f t="shared" si="95"/>
        <v>8.4367623224835455</v>
      </c>
      <c r="CF143" s="1"/>
      <c r="CG143" s="98">
        <v>-1</v>
      </c>
      <c r="CH143" s="99">
        <v>-1.5</v>
      </c>
      <c r="CI143" s="99">
        <v>0</v>
      </c>
      <c r="CJ143" s="99">
        <v>-0.5</v>
      </c>
      <c r="CK143" s="99">
        <v>2.25</v>
      </c>
      <c r="CL143" s="99">
        <v>2</v>
      </c>
      <c r="CM143" s="99">
        <v>-2.8074900000000014</v>
      </c>
      <c r="CN143" s="100">
        <v>-2.005359999999996</v>
      </c>
      <c r="CO143" s="13"/>
      <c r="CP143" s="101">
        <v>1.0549063163994592</v>
      </c>
      <c r="CQ143" s="102">
        <v>1.0240647736784496</v>
      </c>
      <c r="CR143" s="102">
        <v>1.01604854806516</v>
      </c>
      <c r="CS143" s="102">
        <v>0.97464747923507822</v>
      </c>
      <c r="CT143" s="102">
        <v>1.053082591963604</v>
      </c>
      <c r="CU143" s="103">
        <v>1.0023299161230197</v>
      </c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</row>
    <row r="144" spans="1:143" ht="12.75" x14ac:dyDescent="0.2">
      <c r="A144" s="3">
        <f t="shared" si="91"/>
        <v>2026</v>
      </c>
      <c r="B144" s="43">
        <v>46113</v>
      </c>
      <c r="C144" s="43">
        <v>46142</v>
      </c>
      <c r="D144" s="44">
        <f t="shared" si="96"/>
        <v>46113</v>
      </c>
      <c r="E144" s="94">
        <v>105.2825</v>
      </c>
      <c r="F144" s="46">
        <v>94.817959999999999</v>
      </c>
      <c r="G144" s="94">
        <v>101.8121</v>
      </c>
      <c r="H144" s="46">
        <v>97.825270000000003</v>
      </c>
      <c r="I144" s="94">
        <v>98.958939999999998</v>
      </c>
      <c r="J144" s="46">
        <v>88.939809999999994</v>
      </c>
      <c r="K144" s="94">
        <v>110.72799999999999</v>
      </c>
      <c r="L144" s="46">
        <v>103.3873</v>
      </c>
      <c r="M144" s="94">
        <v>107.4503</v>
      </c>
      <c r="N144" s="46">
        <v>101.68729999999999</v>
      </c>
      <c r="O144" s="94">
        <f t="shared" si="98"/>
        <v>100.5621</v>
      </c>
      <c r="P144" s="46">
        <f t="shared" si="99"/>
        <v>96.825270000000003</v>
      </c>
      <c r="Q144" s="94">
        <f t="shared" si="100"/>
        <v>98.812100000000001</v>
      </c>
      <c r="R144" s="46">
        <f t="shared" si="101"/>
        <v>97.075270000000003</v>
      </c>
      <c r="S144" s="94">
        <f t="shared" si="102"/>
        <v>104.0621</v>
      </c>
      <c r="T144" s="46">
        <f t="shared" si="103"/>
        <v>95.825270000000003</v>
      </c>
      <c r="U144" s="94">
        <f t="shared" si="104"/>
        <v>105.16925000000001</v>
      </c>
      <c r="V144" s="95">
        <f t="shared" si="105"/>
        <v>99.281589999999994</v>
      </c>
      <c r="W144" s="96">
        <v>8.2830411095044685</v>
      </c>
      <c r="X144" s="96">
        <v>8.4597666376148428</v>
      </c>
      <c r="Y144" s="96">
        <v>8.0474051651455838</v>
      </c>
      <c r="Z144" s="96">
        <v>8.1483753763879427</v>
      </c>
      <c r="AA144" s="96">
        <v>7.6689956311660872</v>
      </c>
      <c r="AB144" s="96">
        <v>8.6550256781874655</v>
      </c>
      <c r="AC144" s="96">
        <v>8.5214159784980055</v>
      </c>
      <c r="AD144" s="96">
        <v>8.2137685430404943</v>
      </c>
      <c r="AE144" s="96">
        <v>7.8231512357076038</v>
      </c>
      <c r="AF144" s="96">
        <f t="shared" si="106"/>
        <v>8.592915692238746</v>
      </c>
      <c r="AG144" s="96">
        <f t="shared" si="107"/>
        <v>8.3422878592438821</v>
      </c>
      <c r="AH144" s="96">
        <f t="shared" si="108"/>
        <v>8.2801710471869665</v>
      </c>
      <c r="AI144" s="96">
        <f t="shared" si="109"/>
        <v>8.6159091197868616</v>
      </c>
      <c r="AJ144" s="96">
        <f t="shared" si="110"/>
        <v>8.5416713052831206</v>
      </c>
      <c r="AK144" s="126"/>
      <c r="AL144" s="99"/>
      <c r="AM144" s="13"/>
      <c r="AN144" s="13"/>
      <c r="AO144" s="13"/>
      <c r="AP144" s="13"/>
      <c r="AQ144" s="13"/>
      <c r="AR144" s="8">
        <f t="shared" si="111"/>
        <v>8.6926557561723818</v>
      </c>
      <c r="AS144" s="8">
        <f t="shared" si="112"/>
        <v>8.3799741468040398</v>
      </c>
      <c r="AT144" s="8">
        <f t="shared" si="113"/>
        <v>9.0221256356641266</v>
      </c>
      <c r="AU144" s="8">
        <f t="shared" si="114"/>
        <v>8.6975934470819602</v>
      </c>
      <c r="AV144" s="8">
        <f t="shared" si="97"/>
        <v>8.698087246430628</v>
      </c>
      <c r="AW144" s="8"/>
      <c r="AX144" s="8">
        <f t="shared" si="115"/>
        <v>8.2954502364549683</v>
      </c>
      <c r="AY144" s="8">
        <f t="shared" si="116"/>
        <v>8.6781944987295834</v>
      </c>
      <c r="AZ144" s="8">
        <f t="shared" si="117"/>
        <v>8.6596227739267242</v>
      </c>
      <c r="BA144" s="8">
        <v>8.2911802722428369</v>
      </c>
      <c r="BB144" s="8">
        <f t="shared" si="118"/>
        <v>7.8801826531059413</v>
      </c>
      <c r="BC144" s="8">
        <v>8.1532593579293948</v>
      </c>
      <c r="BD144" s="8">
        <f t="shared" si="119"/>
        <v>8.2456088160602139</v>
      </c>
      <c r="BE144" s="5"/>
      <c r="BF144" s="60">
        <f t="shared" si="120"/>
        <v>100.7827478</v>
      </c>
      <c r="BG144" s="62">
        <f t="shared" si="121"/>
        <v>100.09776310000001</v>
      </c>
      <c r="BH144" s="62">
        <f t="shared" si="122"/>
        <v>94.650714099999988</v>
      </c>
      <c r="BI144" s="62">
        <f t="shared" si="123"/>
        <v>104.97220999999999</v>
      </c>
      <c r="BJ144" s="62">
        <f t="shared" si="124"/>
        <v>98.065263099999996</v>
      </c>
      <c r="BK144" s="62">
        <f t="shared" si="125"/>
        <v>107.57149899999999</v>
      </c>
      <c r="BL144" s="62">
        <f t="shared" si="126"/>
        <v>102.63755620000001</v>
      </c>
      <c r="BM144" s="62">
        <f t="shared" si="127"/>
        <v>98.955263099999996</v>
      </c>
      <c r="BN144" s="63">
        <f t="shared" si="128"/>
        <v>100.52026309999999</v>
      </c>
      <c r="BO144" s="50"/>
      <c r="BP144" s="104"/>
      <c r="BX144" s="53">
        <f t="shared" si="92"/>
        <v>2026</v>
      </c>
      <c r="BY144" s="97">
        <f t="shared" si="129"/>
        <v>46113</v>
      </c>
      <c r="BZ144" s="56">
        <f t="shared" si="93"/>
        <v>8.3132752805284333</v>
      </c>
      <c r="CA144" s="56">
        <f t="shared" si="94"/>
        <v>7.8801826531059413</v>
      </c>
      <c r="CB144" s="56">
        <v>8.2878639457122247</v>
      </c>
      <c r="CC144" s="56">
        <v>8.1500124237720346</v>
      </c>
      <c r="CD144" s="56">
        <v>8.2878639457122247</v>
      </c>
      <c r="CE144" s="56">
        <f t="shared" si="95"/>
        <v>7.9161699170423709</v>
      </c>
      <c r="CF144" s="1"/>
      <c r="CG144" s="98">
        <v>-1.25</v>
      </c>
      <c r="CH144" s="99">
        <v>-1</v>
      </c>
      <c r="CI144" s="99">
        <v>-3</v>
      </c>
      <c r="CJ144" s="99">
        <v>-0.75</v>
      </c>
      <c r="CK144" s="99">
        <v>2.25</v>
      </c>
      <c r="CL144" s="99">
        <v>-2</v>
      </c>
      <c r="CM144" s="99">
        <v>-0.11325000000000074</v>
      </c>
      <c r="CN144" s="100">
        <v>4.463630000000002</v>
      </c>
      <c r="CO144" s="13"/>
      <c r="CP144" s="101">
        <v>1.0545556991813332</v>
      </c>
      <c r="CQ144" s="102">
        <v>1.0237976865201683</v>
      </c>
      <c r="CR144" s="102">
        <v>1.0161744721752677</v>
      </c>
      <c r="CS144" s="102">
        <v>0.94116867190348341</v>
      </c>
      <c r="CT144" s="102">
        <v>1.0489593266037549</v>
      </c>
      <c r="CU144" s="103">
        <v>1.0023769907297362</v>
      </c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</row>
    <row r="145" spans="1:143" ht="12.75" x14ac:dyDescent="0.2">
      <c r="A145" s="3">
        <f t="shared" si="91"/>
        <v>2026</v>
      </c>
      <c r="B145" s="43">
        <v>46143</v>
      </c>
      <c r="C145" s="43">
        <v>46173</v>
      </c>
      <c r="D145" s="44">
        <f t="shared" si="96"/>
        <v>46143</v>
      </c>
      <c r="E145" s="94">
        <v>93.854230000000001</v>
      </c>
      <c r="F145" s="46">
        <v>87.347729999999999</v>
      </c>
      <c r="G145" s="94">
        <v>100.5167</v>
      </c>
      <c r="H145" s="46">
        <v>97.376949999999994</v>
      </c>
      <c r="I145" s="94">
        <v>88.01849</v>
      </c>
      <c r="J145" s="46">
        <v>81.798280000000005</v>
      </c>
      <c r="K145" s="94">
        <v>103.765</v>
      </c>
      <c r="L145" s="46">
        <v>98.824389999999994</v>
      </c>
      <c r="M145" s="94">
        <v>105.1485</v>
      </c>
      <c r="N145" s="46">
        <v>100.1015</v>
      </c>
      <c r="O145" s="94">
        <f t="shared" si="98"/>
        <v>99.5167</v>
      </c>
      <c r="P145" s="46">
        <f t="shared" si="99"/>
        <v>95.876949999999994</v>
      </c>
      <c r="Q145" s="94">
        <f t="shared" si="100"/>
        <v>99.5167</v>
      </c>
      <c r="R145" s="46">
        <f t="shared" si="101"/>
        <v>96.376949999999994</v>
      </c>
      <c r="S145" s="94">
        <f t="shared" si="102"/>
        <v>103.2667</v>
      </c>
      <c r="T145" s="46">
        <f t="shared" si="103"/>
        <v>95.376949999999994</v>
      </c>
      <c r="U145" s="94">
        <f t="shared" si="104"/>
        <v>93.738830000000007</v>
      </c>
      <c r="V145" s="95">
        <f t="shared" si="105"/>
        <v>89.404130000000009</v>
      </c>
      <c r="W145" s="96">
        <v>8.3516497977249813</v>
      </c>
      <c r="X145" s="96">
        <v>8.6836753150707313</v>
      </c>
      <c r="Y145" s="96">
        <v>8.1334223759897064</v>
      </c>
      <c r="Z145" s="96">
        <v>8.1037733541988306</v>
      </c>
      <c r="AA145" s="96">
        <v>7.6243959728849964</v>
      </c>
      <c r="AB145" s="96">
        <v>8.4115427050247185</v>
      </c>
      <c r="AC145" s="96">
        <v>8.1161386709200816</v>
      </c>
      <c r="AD145" s="96">
        <v>8.1038491126878629</v>
      </c>
      <c r="AE145" s="96">
        <v>7.7322110469767491</v>
      </c>
      <c r="AF145" s="96">
        <f t="shared" si="106"/>
        <v>8.5493917649976066</v>
      </c>
      <c r="AG145" s="96">
        <f t="shared" si="107"/>
        <v>8.2980899884835093</v>
      </c>
      <c r="AH145" s="96">
        <f t="shared" si="108"/>
        <v>8.2358384468537409</v>
      </c>
      <c r="AI145" s="96">
        <f t="shared" si="109"/>
        <v>8.5078802488799923</v>
      </c>
      <c r="AJ145" s="96">
        <f t="shared" si="110"/>
        <v>8.1363939085188797</v>
      </c>
      <c r="AK145" s="126"/>
      <c r="AL145" s="99"/>
      <c r="AM145" s="13"/>
      <c r="AN145" s="13"/>
      <c r="AO145" s="13"/>
      <c r="AP145" s="13"/>
      <c r="AQ145" s="13"/>
      <c r="AR145" s="8">
        <f t="shared" si="111"/>
        <v>8.2807467129993721</v>
      </c>
      <c r="AS145" s="8">
        <f t="shared" si="112"/>
        <v>8.2682560551762005</v>
      </c>
      <c r="AT145" s="8">
        <f t="shared" si="113"/>
        <v>8.5946053106032139</v>
      </c>
      <c r="AU145" s="8">
        <f t="shared" si="114"/>
        <v>8.5816412589969371</v>
      </c>
      <c r="AV145" s="8">
        <f t="shared" si="97"/>
        <v>8.4313123344439305</v>
      </c>
      <c r="AW145" s="8"/>
      <c r="AX145" s="8">
        <f t="shared" si="115"/>
        <v>8.2500676334949432</v>
      </c>
      <c r="AY145" s="8">
        <f t="shared" si="116"/>
        <v>8.2669542069204276</v>
      </c>
      <c r="AZ145" s="8">
        <f t="shared" si="117"/>
        <v>8.4160558286239144</v>
      </c>
      <c r="BA145" s="8">
        <v>8.2456681405987595</v>
      </c>
      <c r="BB145" s="8">
        <f t="shared" si="118"/>
        <v>7.8344815994312906</v>
      </c>
      <c r="BC145" s="8">
        <v>8.1084955051599987</v>
      </c>
      <c r="BD145" s="8">
        <f t="shared" si="119"/>
        <v>8.2008051774975694</v>
      </c>
      <c r="BE145" s="5"/>
      <c r="BF145" s="60">
        <f t="shared" si="120"/>
        <v>91.056434999999993</v>
      </c>
      <c r="BG145" s="62">
        <f t="shared" si="121"/>
        <v>99.166607499999998</v>
      </c>
      <c r="BH145" s="62">
        <f t="shared" si="122"/>
        <v>85.343799700000005</v>
      </c>
      <c r="BI145" s="62">
        <f t="shared" si="123"/>
        <v>102.97828999999999</v>
      </c>
      <c r="BJ145" s="62">
        <f t="shared" si="124"/>
        <v>98.166607499999998</v>
      </c>
      <c r="BK145" s="62">
        <f t="shared" si="125"/>
        <v>101.64053769999998</v>
      </c>
      <c r="BL145" s="62">
        <f t="shared" si="126"/>
        <v>91.874909000000002</v>
      </c>
      <c r="BM145" s="62">
        <f t="shared" si="127"/>
        <v>97.951607499999994</v>
      </c>
      <c r="BN145" s="63">
        <f t="shared" si="128"/>
        <v>99.874107499999994</v>
      </c>
      <c r="BO145" s="50"/>
      <c r="BP145" s="104"/>
      <c r="BX145" s="53">
        <f t="shared" si="92"/>
        <v>2026</v>
      </c>
      <c r="BY145" s="97">
        <f t="shared" si="129"/>
        <v>46143</v>
      </c>
      <c r="BZ145" s="56">
        <f t="shared" si="93"/>
        <v>8.4017794587814674</v>
      </c>
      <c r="CA145" s="56">
        <f t="shared" si="94"/>
        <v>7.8344815994312906</v>
      </c>
      <c r="CB145" s="56">
        <v>8.2423518140681473</v>
      </c>
      <c r="CC145" s="56">
        <v>8.1052484893181163</v>
      </c>
      <c r="CD145" s="56">
        <v>8.2423518140681473</v>
      </c>
      <c r="CE145" s="56">
        <f t="shared" si="95"/>
        <v>7.8703985107604639</v>
      </c>
      <c r="CF145" s="1"/>
      <c r="CG145" s="98">
        <v>-1</v>
      </c>
      <c r="CH145" s="99">
        <v>-1.5</v>
      </c>
      <c r="CI145" s="99">
        <v>-1</v>
      </c>
      <c r="CJ145" s="99">
        <v>-1</v>
      </c>
      <c r="CK145" s="99">
        <v>2.75</v>
      </c>
      <c r="CL145" s="99">
        <v>-2</v>
      </c>
      <c r="CM145" s="99">
        <v>-0.11540000000000106</v>
      </c>
      <c r="CN145" s="100">
        <v>2.0564000000000036</v>
      </c>
      <c r="CO145" s="13"/>
      <c r="CP145" s="101">
        <v>1.05498900219956</v>
      </c>
      <c r="CQ145" s="102">
        <v>1.0239785376258081</v>
      </c>
      <c r="CR145" s="102">
        <v>1.0162967406518697</v>
      </c>
      <c r="CS145" s="102">
        <v>0.94084516430047327</v>
      </c>
      <c r="CT145" s="102">
        <v>1.0498566953276012</v>
      </c>
      <c r="CU145" s="103">
        <v>1.0024956741647812</v>
      </c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</row>
    <row r="146" spans="1:143" ht="12.75" x14ac:dyDescent="0.2">
      <c r="A146" s="3">
        <f t="shared" si="91"/>
        <v>2026</v>
      </c>
      <c r="B146" s="43">
        <v>46174</v>
      </c>
      <c r="C146" s="43">
        <v>46203</v>
      </c>
      <c r="D146" s="44">
        <f t="shared" si="96"/>
        <v>46174</v>
      </c>
      <c r="E146" s="94">
        <v>111.6644</v>
      </c>
      <c r="F146" s="46">
        <v>91.102410000000006</v>
      </c>
      <c r="G146" s="94">
        <v>113.3544</v>
      </c>
      <c r="H146" s="46">
        <v>99.143209999999996</v>
      </c>
      <c r="I146" s="94">
        <v>105.045</v>
      </c>
      <c r="J146" s="46">
        <v>85.38776</v>
      </c>
      <c r="K146" s="94">
        <v>120.8</v>
      </c>
      <c r="L146" s="46">
        <v>102.0325</v>
      </c>
      <c r="M146" s="94">
        <v>118.2056</v>
      </c>
      <c r="N146" s="46">
        <v>101.2114</v>
      </c>
      <c r="O146" s="94">
        <f t="shared" si="98"/>
        <v>113.1044</v>
      </c>
      <c r="P146" s="46">
        <f t="shared" si="99"/>
        <v>98.393209999999996</v>
      </c>
      <c r="Q146" s="94">
        <f t="shared" si="100"/>
        <v>113.3544</v>
      </c>
      <c r="R146" s="46">
        <f t="shared" si="101"/>
        <v>98.393209999999996</v>
      </c>
      <c r="S146" s="94">
        <f t="shared" si="102"/>
        <v>116.3544</v>
      </c>
      <c r="T146" s="46">
        <f t="shared" si="103"/>
        <v>97.143209999999996</v>
      </c>
      <c r="U146" s="94">
        <f t="shared" si="104"/>
        <v>114.28232</v>
      </c>
      <c r="V146" s="95">
        <f t="shared" si="105"/>
        <v>96.280420000000007</v>
      </c>
      <c r="W146" s="96">
        <v>8.4853550653981706</v>
      </c>
      <c r="X146" s="96">
        <v>8.5414668141516152</v>
      </c>
      <c r="Y146" s="96">
        <v>8.1665759613665152</v>
      </c>
      <c r="Z146" s="96">
        <v>8.0913281410729816</v>
      </c>
      <c r="AA146" s="96">
        <v>7.6119520579486633</v>
      </c>
      <c r="AB146" s="96">
        <v>8.4446324696052546</v>
      </c>
      <c r="AC146" s="96">
        <v>8.1406624353798414</v>
      </c>
      <c r="AD146" s="96">
        <v>8.0109139907202565</v>
      </c>
      <c r="AE146" s="96">
        <v>7.719144432697906</v>
      </c>
      <c r="AF146" s="96">
        <f t="shared" si="106"/>
        <v>8.5384307357841411</v>
      </c>
      <c r="AG146" s="96">
        <f t="shared" si="107"/>
        <v>8.2864544622320331</v>
      </c>
      <c r="AH146" s="96">
        <f t="shared" si="108"/>
        <v>8.2235279116021935</v>
      </c>
      <c r="AI146" s="96">
        <f t="shared" si="109"/>
        <v>8.4175093319996481</v>
      </c>
      <c r="AJ146" s="96">
        <f t="shared" si="110"/>
        <v>8.1609178781152973</v>
      </c>
      <c r="AK146" s="126"/>
      <c r="AL146" s="99"/>
      <c r="AM146" s="13"/>
      <c r="AN146" s="13"/>
      <c r="AO146" s="13"/>
      <c r="AP146" s="13"/>
      <c r="AQ146" s="13"/>
      <c r="AR146" s="8">
        <f t="shared" si="111"/>
        <v>8.3056717708911894</v>
      </c>
      <c r="AS146" s="8">
        <f t="shared" si="112"/>
        <v>8.1738001938410978</v>
      </c>
      <c r="AT146" s="8">
        <f t="shared" si="113"/>
        <v>8.6204750239020225</v>
      </c>
      <c r="AU146" s="8">
        <f t="shared" si="114"/>
        <v>8.4836055367636423</v>
      </c>
      <c r="AV146" s="8">
        <f t="shared" si="97"/>
        <v>8.3958881313494871</v>
      </c>
      <c r="AW146" s="8"/>
      <c r="AX146" s="8">
        <f t="shared" si="115"/>
        <v>8.2374046164763755</v>
      </c>
      <c r="AY146" s="8">
        <f t="shared" si="116"/>
        <v>8.2918387979501169</v>
      </c>
      <c r="AZ146" s="8">
        <f t="shared" si="117"/>
        <v>8.4491570051660752</v>
      </c>
      <c r="BA146" s="8">
        <v>8.2329690181616044</v>
      </c>
      <c r="BB146" s="8">
        <f t="shared" si="118"/>
        <v>7.8217303801092983</v>
      </c>
      <c r="BC146" s="8">
        <v>8.0960051728784226</v>
      </c>
      <c r="BD146" s="8">
        <f t="shared" si="119"/>
        <v>8.1883037077578926</v>
      </c>
      <c r="BE146" s="5"/>
      <c r="BF146" s="60">
        <f t="shared" si="120"/>
        <v>102.8227443</v>
      </c>
      <c r="BG146" s="62">
        <f t="shared" si="121"/>
        <v>107.24358829999998</v>
      </c>
      <c r="BH146" s="62">
        <f t="shared" si="122"/>
        <v>96.592386799999986</v>
      </c>
      <c r="BI146" s="62">
        <f t="shared" si="123"/>
        <v>110.89809399999999</v>
      </c>
      <c r="BJ146" s="62">
        <f t="shared" si="124"/>
        <v>106.92108829999998</v>
      </c>
      <c r="BK146" s="62">
        <f t="shared" si="125"/>
        <v>112.729975</v>
      </c>
      <c r="BL146" s="62">
        <f t="shared" si="126"/>
        <v>106.54150300000001</v>
      </c>
      <c r="BM146" s="62">
        <f t="shared" si="127"/>
        <v>106.7785883</v>
      </c>
      <c r="BN146" s="63">
        <f t="shared" si="128"/>
        <v>108.09358829999999</v>
      </c>
      <c r="BO146" s="50"/>
      <c r="BP146" s="104"/>
      <c r="BX146" s="53">
        <f t="shared" si="92"/>
        <v>2026</v>
      </c>
      <c r="BY146" s="97">
        <f t="shared" si="129"/>
        <v>46174</v>
      </c>
      <c r="BZ146" s="56">
        <f t="shared" si="93"/>
        <v>8.4358915951913946</v>
      </c>
      <c r="CA146" s="56">
        <f t="shared" si="94"/>
        <v>7.8217303801092983</v>
      </c>
      <c r="CB146" s="56">
        <v>8.2296526916309922</v>
      </c>
      <c r="CC146" s="56">
        <v>8.0927581342443364</v>
      </c>
      <c r="CD146" s="56">
        <v>8.2296526916309922</v>
      </c>
      <c r="CE146" s="56">
        <f t="shared" si="95"/>
        <v>7.8576276620983814</v>
      </c>
      <c r="CF146" s="1"/>
      <c r="CG146" s="98">
        <v>-0.25</v>
      </c>
      <c r="CH146" s="99">
        <v>-0.75</v>
      </c>
      <c r="CI146" s="99">
        <v>0</v>
      </c>
      <c r="CJ146" s="99">
        <v>-0.75</v>
      </c>
      <c r="CK146" s="99">
        <v>3</v>
      </c>
      <c r="CL146" s="99">
        <v>-2</v>
      </c>
      <c r="CM146" s="99">
        <v>2.617919999999998</v>
      </c>
      <c r="CN146" s="100">
        <v>5.1780100000000004</v>
      </c>
      <c r="CO146" s="13"/>
      <c r="CP146" s="101">
        <v>1.0552570093457945</v>
      </c>
      <c r="CQ146" s="102">
        <v>1.0241154873164218</v>
      </c>
      <c r="CR146" s="102">
        <v>1.0163384512683578</v>
      </c>
      <c r="CS146" s="102">
        <v>0.940754339118825</v>
      </c>
      <c r="CT146" s="102">
        <v>1.0507551749713437</v>
      </c>
      <c r="CU146" s="103">
        <v>1.0024881811395869</v>
      </c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</row>
    <row r="147" spans="1:143" ht="12.75" x14ac:dyDescent="0.2">
      <c r="A147" s="3">
        <f t="shared" si="91"/>
        <v>2026</v>
      </c>
      <c r="B147" s="43">
        <v>46204</v>
      </c>
      <c r="C147" s="43">
        <v>46234</v>
      </c>
      <c r="D147" s="44">
        <f t="shared" si="96"/>
        <v>46204</v>
      </c>
      <c r="E147" s="94">
        <v>140.14179999999999</v>
      </c>
      <c r="F147" s="46">
        <v>103.0471</v>
      </c>
      <c r="G147" s="94">
        <v>139.7756</v>
      </c>
      <c r="H147" s="46">
        <v>105.9552</v>
      </c>
      <c r="I147" s="94">
        <v>132.26949999999999</v>
      </c>
      <c r="J147" s="46">
        <v>96.806920000000005</v>
      </c>
      <c r="K147" s="94">
        <v>149.6251</v>
      </c>
      <c r="L147" s="46">
        <v>110.34180000000001</v>
      </c>
      <c r="M147" s="94">
        <v>146.0806</v>
      </c>
      <c r="N147" s="46">
        <v>109.8535</v>
      </c>
      <c r="O147" s="94">
        <f t="shared" si="98"/>
        <v>144.2756</v>
      </c>
      <c r="P147" s="46">
        <f t="shared" si="99"/>
        <v>104.9552</v>
      </c>
      <c r="Q147" s="94">
        <f t="shared" si="100"/>
        <v>144.7756</v>
      </c>
      <c r="R147" s="46">
        <f t="shared" si="101"/>
        <v>105.9552</v>
      </c>
      <c r="S147" s="94">
        <f t="shared" si="102"/>
        <v>144.0256</v>
      </c>
      <c r="T147" s="46">
        <f t="shared" si="103"/>
        <v>108.4552</v>
      </c>
      <c r="U147" s="94">
        <f t="shared" si="104"/>
        <v>139.8252</v>
      </c>
      <c r="V147" s="95">
        <f t="shared" si="105"/>
        <v>105.70788</v>
      </c>
      <c r="W147" s="96">
        <v>8.560953800891399</v>
      </c>
      <c r="X147" s="96">
        <v>8.8459149745654422</v>
      </c>
      <c r="Y147" s="96">
        <v>8.3225855236521511</v>
      </c>
      <c r="Z147" s="96">
        <v>8.2046796261038377</v>
      </c>
      <c r="AA147" s="96">
        <v>7.7253002309085819</v>
      </c>
      <c r="AB147" s="96">
        <v>8.5053053412464035</v>
      </c>
      <c r="AC147" s="96">
        <v>8.1931915579496124</v>
      </c>
      <c r="AD147" s="96">
        <v>8.0800592282217867</v>
      </c>
      <c r="AE147" s="96">
        <v>7.7588314462399035</v>
      </c>
      <c r="AF147" s="96">
        <f t="shared" si="106"/>
        <v>8.6535407837458198</v>
      </c>
      <c r="AG147" s="96">
        <f t="shared" si="107"/>
        <v>8.4007525505611653</v>
      </c>
      <c r="AH147" s="96">
        <f t="shared" si="108"/>
        <v>8.3372854193663013</v>
      </c>
      <c r="AI147" s="96">
        <f t="shared" si="109"/>
        <v>8.4897607406628737</v>
      </c>
      <c r="AJ147" s="96">
        <f t="shared" si="110"/>
        <v>8.2134470007042086</v>
      </c>
      <c r="AK147" s="126"/>
      <c r="AL147" s="99"/>
      <c r="AM147" s="13"/>
      <c r="AN147" s="13"/>
      <c r="AO147" s="13"/>
      <c r="AP147" s="13"/>
      <c r="AQ147" s="13"/>
      <c r="AR147" s="8">
        <f t="shared" si="111"/>
        <v>8.3590604512141606</v>
      </c>
      <c r="AS147" s="8">
        <f t="shared" si="112"/>
        <v>8.2440768860878002</v>
      </c>
      <c r="AT147" s="8">
        <f t="shared" si="113"/>
        <v>8.6758871260263799</v>
      </c>
      <c r="AU147" s="8">
        <f t="shared" si="114"/>
        <v>8.5565457035589052</v>
      </c>
      <c r="AV147" s="8">
        <f t="shared" si="97"/>
        <v>8.458892541721811</v>
      </c>
      <c r="AW147" s="8"/>
      <c r="AX147" s="8">
        <f t="shared" si="115"/>
        <v>8.3527398678305218</v>
      </c>
      <c r="AY147" s="8">
        <f t="shared" si="116"/>
        <v>8.3451407995429854</v>
      </c>
      <c r="AZ147" s="8">
        <f t="shared" si="117"/>
        <v>8.5098508016004839</v>
      </c>
      <c r="BA147" s="8">
        <v>8.3486336084017196</v>
      </c>
      <c r="BB147" s="8">
        <f t="shared" si="118"/>
        <v>7.937877703564487</v>
      </c>
      <c r="BC147" s="8">
        <v>8.2097680862183644</v>
      </c>
      <c r="BD147" s="8">
        <f t="shared" si="119"/>
        <v>8.3021675802148049</v>
      </c>
      <c r="BE147" s="5"/>
      <c r="BF147" s="60">
        <f t="shared" si="120"/>
        <v>124.19107899999999</v>
      </c>
      <c r="BG147" s="62">
        <f t="shared" si="121"/>
        <v>125.23282799999998</v>
      </c>
      <c r="BH147" s="62">
        <f t="shared" si="122"/>
        <v>117.02059059999999</v>
      </c>
      <c r="BI147" s="62">
        <f t="shared" si="123"/>
        <v>130.50294700000001</v>
      </c>
      <c r="BJ147" s="62">
        <f t="shared" si="124"/>
        <v>128.08282799999998</v>
      </c>
      <c r="BK147" s="62">
        <f t="shared" si="125"/>
        <v>132.73328100000001</v>
      </c>
      <c r="BL147" s="62">
        <f t="shared" si="126"/>
        <v>125.15475239999999</v>
      </c>
      <c r="BM147" s="62">
        <f t="shared" si="127"/>
        <v>127.36782799999999</v>
      </c>
      <c r="BN147" s="63">
        <f t="shared" si="128"/>
        <v>128.73032799999999</v>
      </c>
      <c r="BO147" s="50"/>
      <c r="BP147" s="104"/>
      <c r="BX147" s="53">
        <f t="shared" si="92"/>
        <v>2026</v>
      </c>
      <c r="BY147" s="97">
        <f t="shared" si="129"/>
        <v>46204</v>
      </c>
      <c r="BZ147" s="56">
        <f t="shared" si="93"/>
        <v>8.5964117745160529</v>
      </c>
      <c r="CA147" s="56">
        <f t="shared" si="94"/>
        <v>7.937877703564487</v>
      </c>
      <c r="CB147" s="56">
        <v>8.3453172818711074</v>
      </c>
      <c r="CC147" s="56">
        <v>8.2065212551774263</v>
      </c>
      <c r="CD147" s="56">
        <v>8.3453172818711074</v>
      </c>
      <c r="CE147" s="56">
        <f t="shared" si="95"/>
        <v>7.9739537837731742</v>
      </c>
      <c r="CF147" s="1"/>
      <c r="CG147" s="98">
        <v>4.5</v>
      </c>
      <c r="CH147" s="99">
        <v>-1</v>
      </c>
      <c r="CI147" s="99">
        <v>5</v>
      </c>
      <c r="CJ147" s="99">
        <v>0</v>
      </c>
      <c r="CK147" s="99">
        <v>4.25</v>
      </c>
      <c r="CL147" s="99">
        <v>2.5</v>
      </c>
      <c r="CM147" s="99">
        <v>-0.31660000000000821</v>
      </c>
      <c r="CN147" s="100">
        <v>2.6607800000000026</v>
      </c>
      <c r="CO147" s="13"/>
      <c r="CP147" s="101">
        <v>1.0547079445020491</v>
      </c>
      <c r="CQ147" s="102">
        <v>1.0238976941687652</v>
      </c>
      <c r="CR147" s="102">
        <v>1.0161622146513274</v>
      </c>
      <c r="CS147" s="102">
        <v>0.94157244194275758</v>
      </c>
      <c r="CT147" s="102">
        <v>1.0507052610468615</v>
      </c>
      <c r="CU147" s="103">
        <v>1.0024722286317038</v>
      </c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</row>
    <row r="148" spans="1:143" ht="12.75" x14ac:dyDescent="0.2">
      <c r="A148" s="3">
        <f t="shared" si="91"/>
        <v>2026</v>
      </c>
      <c r="B148" s="43">
        <v>46235</v>
      </c>
      <c r="C148" s="43">
        <v>46265</v>
      </c>
      <c r="D148" s="44">
        <f t="shared" si="96"/>
        <v>46235</v>
      </c>
      <c r="E148" s="94">
        <v>144.0806</v>
      </c>
      <c r="F148" s="46">
        <v>109.9567</v>
      </c>
      <c r="G148" s="94">
        <v>140.62389999999999</v>
      </c>
      <c r="H148" s="46">
        <v>108.95950000000001</v>
      </c>
      <c r="I148" s="94">
        <v>136.03489999999999</v>
      </c>
      <c r="J148" s="46">
        <v>103.41249999999999</v>
      </c>
      <c r="K148" s="94">
        <v>149.97739999999999</v>
      </c>
      <c r="L148" s="46">
        <v>112.74930000000001</v>
      </c>
      <c r="M148" s="94">
        <v>147.57599999999999</v>
      </c>
      <c r="N148" s="46">
        <v>113.2799</v>
      </c>
      <c r="O148" s="94">
        <f t="shared" si="98"/>
        <v>144.12389999999999</v>
      </c>
      <c r="P148" s="46">
        <f t="shared" si="99"/>
        <v>107.95950000000001</v>
      </c>
      <c r="Q148" s="94">
        <f t="shared" si="100"/>
        <v>144.87389999999999</v>
      </c>
      <c r="R148" s="46">
        <f t="shared" si="101"/>
        <v>108.95950000000001</v>
      </c>
      <c r="S148" s="94">
        <f t="shared" si="102"/>
        <v>144.37389999999999</v>
      </c>
      <c r="T148" s="46">
        <f t="shared" si="103"/>
        <v>111.45950000000001</v>
      </c>
      <c r="U148" s="94">
        <f t="shared" si="104"/>
        <v>139.58195999999998</v>
      </c>
      <c r="V148" s="95">
        <f t="shared" si="105"/>
        <v>108.34254999999999</v>
      </c>
      <c r="W148" s="96">
        <v>8.6166104737827922</v>
      </c>
      <c r="X148" s="96">
        <v>9.0797638377148129</v>
      </c>
      <c r="Y148" s="96">
        <v>8.3710352170465807</v>
      </c>
      <c r="Z148" s="96">
        <v>8.2650633490044889</v>
      </c>
      <c r="AA148" s="96">
        <v>7.7856826528478074</v>
      </c>
      <c r="AB148" s="96">
        <v>8.6034496794170359</v>
      </c>
      <c r="AC148" s="96">
        <v>8.244530655737087</v>
      </c>
      <c r="AD148" s="96">
        <v>8.190981269389173</v>
      </c>
      <c r="AE148" s="96">
        <v>7.8011150465011889</v>
      </c>
      <c r="AF148" s="96">
        <f t="shared" si="106"/>
        <v>8.7154111297601347</v>
      </c>
      <c r="AG148" s="96">
        <f t="shared" si="107"/>
        <v>8.4618119896524568</v>
      </c>
      <c r="AH148" s="96">
        <f t="shared" si="108"/>
        <v>8.3979395757701738</v>
      </c>
      <c r="AI148" s="96">
        <f t="shared" si="109"/>
        <v>8.6031095102506541</v>
      </c>
      <c r="AJ148" s="96">
        <f t="shared" si="110"/>
        <v>8.2647861606730544</v>
      </c>
      <c r="AK148" s="126"/>
      <c r="AL148" s="99"/>
      <c r="AM148" s="13"/>
      <c r="AN148" s="13"/>
      <c r="AO148" s="13"/>
      <c r="AP148" s="13"/>
      <c r="AQ148" s="13"/>
      <c r="AR148" s="8">
        <f t="shared" si="111"/>
        <v>8.4112396338419426</v>
      </c>
      <c r="AS148" s="8">
        <f t="shared" si="112"/>
        <v>8.3568139947039057</v>
      </c>
      <c r="AT148" s="8">
        <f t="shared" si="113"/>
        <v>8.7300438907009354</v>
      </c>
      <c r="AU148" s="8">
        <f t="shared" si="114"/>
        <v>8.6735555292007778</v>
      </c>
      <c r="AV148" s="8">
        <f t="shared" si="97"/>
        <v>8.5429132621118899</v>
      </c>
      <c r="AW148" s="8"/>
      <c r="AX148" s="8">
        <f t="shared" si="115"/>
        <v>8.4141803673224338</v>
      </c>
      <c r="AY148" s="8">
        <f t="shared" si="116"/>
        <v>8.3972352671101831</v>
      </c>
      <c r="AZ148" s="8">
        <f t="shared" si="117"/>
        <v>8.60802898768255</v>
      </c>
      <c r="BA148" s="8">
        <v>8.4102495773885035</v>
      </c>
      <c r="BB148" s="8">
        <f t="shared" si="118"/>
        <v>7.9997512786636005</v>
      </c>
      <c r="BC148" s="8">
        <v>8.2703710082159123</v>
      </c>
      <c r="BD148" s="8">
        <f t="shared" si="119"/>
        <v>8.3628242581662366</v>
      </c>
      <c r="BE148" s="5"/>
      <c r="BF148" s="60">
        <f t="shared" si="120"/>
        <v>129.40732299999999</v>
      </c>
      <c r="BG148" s="62">
        <f t="shared" si="121"/>
        <v>127.008208</v>
      </c>
      <c r="BH148" s="62">
        <f t="shared" si="122"/>
        <v>122.00726799999998</v>
      </c>
      <c r="BI148" s="62">
        <f t="shared" si="123"/>
        <v>132.82867699999997</v>
      </c>
      <c r="BJ148" s="62">
        <f t="shared" si="124"/>
        <v>129.43070799999998</v>
      </c>
      <c r="BK148" s="62">
        <f t="shared" si="125"/>
        <v>133.96931699999999</v>
      </c>
      <c r="BL148" s="62">
        <f t="shared" si="126"/>
        <v>126.14901369999997</v>
      </c>
      <c r="BM148" s="62">
        <f t="shared" si="127"/>
        <v>128.57320799999999</v>
      </c>
      <c r="BN148" s="63">
        <f t="shared" si="128"/>
        <v>130.220708</v>
      </c>
      <c r="BO148" s="50"/>
      <c r="BP148" s="104"/>
      <c r="BX148" s="53">
        <f t="shared" si="92"/>
        <v>2026</v>
      </c>
      <c r="BY148" s="97">
        <f t="shared" si="129"/>
        <v>46235</v>
      </c>
      <c r="BZ148" s="56">
        <f t="shared" si="93"/>
        <v>8.646262266742033</v>
      </c>
      <c r="CA148" s="56">
        <f t="shared" si="94"/>
        <v>7.9997512786636005</v>
      </c>
      <c r="CB148" s="56">
        <v>8.4069332508578913</v>
      </c>
      <c r="CC148" s="56">
        <v>8.2671242877624334</v>
      </c>
      <c r="CD148" s="56">
        <v>8.4069332508578913</v>
      </c>
      <c r="CE148" s="56">
        <f t="shared" si="95"/>
        <v>8.0359226076024299</v>
      </c>
      <c r="CF148" s="1"/>
      <c r="CG148" s="98">
        <v>3.5</v>
      </c>
      <c r="CH148" s="99">
        <v>-1</v>
      </c>
      <c r="CI148" s="99">
        <v>4.25</v>
      </c>
      <c r="CJ148" s="99">
        <v>0</v>
      </c>
      <c r="CK148" s="99">
        <v>3.75</v>
      </c>
      <c r="CL148" s="99">
        <v>2.5</v>
      </c>
      <c r="CM148" s="99">
        <v>-4.4986400000000089</v>
      </c>
      <c r="CN148" s="100">
        <v>-1.6141500000000022</v>
      </c>
      <c r="CO148" s="13"/>
      <c r="CP148" s="101">
        <v>1.0544881220795348</v>
      </c>
      <c r="CQ148" s="102">
        <v>1.0238048557330981</v>
      </c>
      <c r="CR148" s="102">
        <v>1.0160768552102737</v>
      </c>
      <c r="CS148" s="102">
        <v>0.94199915041009064</v>
      </c>
      <c r="CT148" s="102">
        <v>1.0503148801477133</v>
      </c>
      <c r="CU148" s="103">
        <v>1.0024568414845874</v>
      </c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</row>
    <row r="149" spans="1:143" ht="12.75" x14ac:dyDescent="0.2">
      <c r="A149" s="3">
        <f t="shared" si="91"/>
        <v>2026</v>
      </c>
      <c r="B149" s="43">
        <v>46266</v>
      </c>
      <c r="C149" s="43">
        <v>46295</v>
      </c>
      <c r="D149" s="44">
        <f t="shared" si="96"/>
        <v>46266</v>
      </c>
      <c r="E149" s="94">
        <v>131.2979</v>
      </c>
      <c r="F149" s="46">
        <v>106.56010000000001</v>
      </c>
      <c r="G149" s="94">
        <v>119.2963</v>
      </c>
      <c r="H149" s="46">
        <v>102.38420000000001</v>
      </c>
      <c r="I149" s="94">
        <v>124.0217</v>
      </c>
      <c r="J149" s="46">
        <v>100.2201</v>
      </c>
      <c r="K149" s="94">
        <v>134.7431</v>
      </c>
      <c r="L149" s="46">
        <v>108.425</v>
      </c>
      <c r="M149" s="94">
        <v>129.70150000000001</v>
      </c>
      <c r="N149" s="46">
        <v>107.3896</v>
      </c>
      <c r="O149" s="94">
        <f t="shared" si="98"/>
        <v>121.2963</v>
      </c>
      <c r="P149" s="46">
        <f t="shared" si="99"/>
        <v>99.884200000000007</v>
      </c>
      <c r="Q149" s="94">
        <f t="shared" si="100"/>
        <v>120.2963</v>
      </c>
      <c r="R149" s="46">
        <f t="shared" si="101"/>
        <v>99.384200000000007</v>
      </c>
      <c r="S149" s="94">
        <f t="shared" si="102"/>
        <v>122.5463</v>
      </c>
      <c r="T149" s="46">
        <f t="shared" si="103"/>
        <v>104.63420000000001</v>
      </c>
      <c r="U149" s="94">
        <f t="shared" si="104"/>
        <v>126.36926</v>
      </c>
      <c r="V149" s="95">
        <f t="shared" si="105"/>
        <v>103.70947000000001</v>
      </c>
      <c r="W149" s="96">
        <v>8.5426585963983435</v>
      </c>
      <c r="X149" s="96">
        <v>9.0221395941452673</v>
      </c>
      <c r="Y149" s="96">
        <v>8.3120470115184482</v>
      </c>
      <c r="Z149" s="96">
        <v>8.3004315886714206</v>
      </c>
      <c r="AA149" s="96">
        <v>7.8210515512570984</v>
      </c>
      <c r="AB149" s="96">
        <v>8.6951898062300472</v>
      </c>
      <c r="AC149" s="96">
        <v>8.3379922473705541</v>
      </c>
      <c r="AD149" s="96">
        <v>8.2500143446975027</v>
      </c>
      <c r="AE149" s="96">
        <v>7.8623726201059396</v>
      </c>
      <c r="AF149" s="96">
        <f t="shared" si="106"/>
        <v>8.7506437139501099</v>
      </c>
      <c r="AG149" s="96">
        <f t="shared" si="107"/>
        <v>8.4971799589566785</v>
      </c>
      <c r="AH149" s="96">
        <f t="shared" si="108"/>
        <v>8.4333076328448549</v>
      </c>
      <c r="AI149" s="96">
        <f t="shared" si="109"/>
        <v>8.6620086775507978</v>
      </c>
      <c r="AJ149" s="96">
        <f t="shared" si="110"/>
        <v>8.3582477916504363</v>
      </c>
      <c r="AK149" s="126"/>
      <c r="AL149" s="99"/>
      <c r="AM149" s="13"/>
      <c r="AN149" s="13"/>
      <c r="AO149" s="13"/>
      <c r="AP149" s="13"/>
      <c r="AQ149" s="13"/>
      <c r="AR149" s="8">
        <f t="shared" si="111"/>
        <v>8.5062305797037858</v>
      </c>
      <c r="AS149" s="8">
        <f t="shared" si="112"/>
        <v>8.4168130548810893</v>
      </c>
      <c r="AT149" s="8">
        <f t="shared" si="113"/>
        <v>8.8286349770725003</v>
      </c>
      <c r="AU149" s="8">
        <f t="shared" si="114"/>
        <v>8.7358285434388385</v>
      </c>
      <c r="AV149" s="8">
        <f t="shared" si="97"/>
        <v>8.6218767887740526</v>
      </c>
      <c r="AW149" s="8"/>
      <c r="AX149" s="8">
        <f t="shared" si="115"/>
        <v>8.4501675871707569</v>
      </c>
      <c r="AY149" s="8">
        <f t="shared" si="116"/>
        <v>8.492071991243586</v>
      </c>
      <c r="AZ149" s="8">
        <f t="shared" si="117"/>
        <v>8.6998007537296225</v>
      </c>
      <c r="BA149" s="8">
        <v>8.4463396557346027</v>
      </c>
      <c r="BB149" s="8">
        <f t="shared" si="118"/>
        <v>8.0359936174373399</v>
      </c>
      <c r="BC149" s="8">
        <v>8.3058677185470167</v>
      </c>
      <c r="BD149" s="8">
        <f t="shared" si="119"/>
        <v>8.3983523743560227</v>
      </c>
      <c r="BE149" s="5"/>
      <c r="BF149" s="60">
        <f t="shared" si="120"/>
        <v>120.66064599999999</v>
      </c>
      <c r="BG149" s="62">
        <f t="shared" si="121"/>
        <v>112.02409700000001</v>
      </c>
      <c r="BH149" s="62">
        <f t="shared" si="122"/>
        <v>113.78701199999998</v>
      </c>
      <c r="BI149" s="62">
        <f t="shared" si="123"/>
        <v>120.107383</v>
      </c>
      <c r="BJ149" s="62">
        <f t="shared" si="124"/>
        <v>111.304097</v>
      </c>
      <c r="BK149" s="62">
        <f t="shared" si="125"/>
        <v>123.42631699999998</v>
      </c>
      <c r="BL149" s="62">
        <f t="shared" si="126"/>
        <v>116.62555029999999</v>
      </c>
      <c r="BM149" s="62">
        <f t="shared" si="127"/>
        <v>112.08909700000001</v>
      </c>
      <c r="BN149" s="63">
        <f t="shared" si="128"/>
        <v>114.844097</v>
      </c>
      <c r="BO149" s="50"/>
      <c r="BP149" s="104"/>
      <c r="BX149" s="53">
        <f t="shared" si="92"/>
        <v>2026</v>
      </c>
      <c r="BY149" s="97">
        <f t="shared" si="129"/>
        <v>46266</v>
      </c>
      <c r="BZ149" s="56">
        <f t="shared" si="93"/>
        <v>8.5855685682873233</v>
      </c>
      <c r="CA149" s="56">
        <f t="shared" si="94"/>
        <v>8.0359936174373399</v>
      </c>
      <c r="CB149" s="56">
        <v>8.4430233292039905</v>
      </c>
      <c r="CC149" s="56">
        <v>8.302621062867491</v>
      </c>
      <c r="CD149" s="56">
        <v>8.4430233292039905</v>
      </c>
      <c r="CE149" s="56">
        <f t="shared" si="95"/>
        <v>8.0722207381538365</v>
      </c>
      <c r="CF149" s="1"/>
      <c r="CG149" s="98">
        <v>2</v>
      </c>
      <c r="CH149" s="99">
        <v>-2.5</v>
      </c>
      <c r="CI149" s="99">
        <v>1</v>
      </c>
      <c r="CJ149" s="99">
        <v>-3</v>
      </c>
      <c r="CK149" s="99">
        <v>3.25</v>
      </c>
      <c r="CL149" s="99">
        <v>2.25</v>
      </c>
      <c r="CM149" s="99">
        <v>-4.9286400000000015</v>
      </c>
      <c r="CN149" s="100">
        <v>-2.8506300000000024</v>
      </c>
      <c r="CO149" s="13"/>
      <c r="CP149" s="101">
        <v>1.0542396043469773</v>
      </c>
      <c r="CQ149" s="102">
        <v>1.0237033903819874</v>
      </c>
      <c r="CR149" s="102">
        <v>1.0160083295373201</v>
      </c>
      <c r="CS149" s="102">
        <v>0.94224637209605</v>
      </c>
      <c r="CT149" s="102">
        <v>1.0499386201816843</v>
      </c>
      <c r="CU149" s="103">
        <v>1.0024293071615975</v>
      </c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</row>
    <row r="150" spans="1:143" ht="12.75" x14ac:dyDescent="0.2">
      <c r="A150" s="3">
        <f t="shared" si="91"/>
        <v>2026</v>
      </c>
      <c r="B150" s="43">
        <v>46296</v>
      </c>
      <c r="C150" s="43">
        <v>46326</v>
      </c>
      <c r="D150" s="44">
        <f t="shared" si="96"/>
        <v>46296</v>
      </c>
      <c r="E150" s="94">
        <v>124.06529999999999</v>
      </c>
      <c r="F150" s="46">
        <v>104.1027</v>
      </c>
      <c r="G150" s="94">
        <v>105.09310000000001</v>
      </c>
      <c r="H150" s="46">
        <v>100.41889999999999</v>
      </c>
      <c r="I150" s="94">
        <v>117.27979999999999</v>
      </c>
      <c r="J150" s="46">
        <v>97.841800000000006</v>
      </c>
      <c r="K150" s="94">
        <v>123.1751</v>
      </c>
      <c r="L150" s="46">
        <v>108.41289999999999</v>
      </c>
      <c r="M150" s="94">
        <v>117.9365</v>
      </c>
      <c r="N150" s="46">
        <v>106.0722</v>
      </c>
      <c r="O150" s="94">
        <f t="shared" si="98"/>
        <v>105.34310000000001</v>
      </c>
      <c r="P150" s="46">
        <f t="shared" si="99"/>
        <v>99.418899999999994</v>
      </c>
      <c r="Q150" s="94">
        <f t="shared" si="100"/>
        <v>104.59310000000001</v>
      </c>
      <c r="R150" s="46">
        <f t="shared" si="101"/>
        <v>99.418899999999994</v>
      </c>
      <c r="S150" s="94">
        <f t="shared" si="102"/>
        <v>108.09310000000001</v>
      </c>
      <c r="T150" s="46">
        <f t="shared" si="103"/>
        <v>101.41889999999999</v>
      </c>
      <c r="U150" s="94">
        <f t="shared" si="104"/>
        <v>120.99328</v>
      </c>
      <c r="V150" s="95">
        <f t="shared" si="105"/>
        <v>101.17193</v>
      </c>
      <c r="W150" s="96">
        <v>8.585420452009501</v>
      </c>
      <c r="X150" s="96">
        <v>9.070799723237494</v>
      </c>
      <c r="Y150" s="96">
        <v>8.3977090519507271</v>
      </c>
      <c r="Z150" s="96">
        <v>8.3840423982263026</v>
      </c>
      <c r="AA150" s="96">
        <v>7.9046610379785305</v>
      </c>
      <c r="AB150" s="96">
        <v>8.8306087437052412</v>
      </c>
      <c r="AC150" s="96">
        <v>8.6935531444323608</v>
      </c>
      <c r="AD150" s="96">
        <v>8.3892814519354975</v>
      </c>
      <c r="AE150" s="96">
        <v>7.9915325106111297</v>
      </c>
      <c r="AF150" s="96">
        <f t="shared" si="106"/>
        <v>8.8360112468880736</v>
      </c>
      <c r="AG150" s="96">
        <f t="shared" si="107"/>
        <v>8.5816015334495397</v>
      </c>
      <c r="AH150" s="96">
        <f t="shared" si="108"/>
        <v>8.517188883072583</v>
      </c>
      <c r="AI150" s="96">
        <f t="shared" si="109"/>
        <v>8.8042488070170712</v>
      </c>
      <c r="AJ150" s="96">
        <f t="shared" si="110"/>
        <v>8.7138083940699023</v>
      </c>
      <c r="AK150" s="126"/>
      <c r="AL150" s="99"/>
      <c r="AM150" s="13"/>
      <c r="AN150" s="13"/>
      <c r="AO150" s="13"/>
      <c r="AP150" s="13"/>
      <c r="AQ150" s="13"/>
      <c r="AR150" s="8">
        <f t="shared" si="111"/>
        <v>8.8676096802849482</v>
      </c>
      <c r="AS150" s="8">
        <f t="shared" si="112"/>
        <v>8.5583590526837057</v>
      </c>
      <c r="AT150" s="8">
        <f t="shared" si="113"/>
        <v>9.2037102834084834</v>
      </c>
      <c r="AU150" s="8">
        <f t="shared" si="114"/>
        <v>8.8827391102122615</v>
      </c>
      <c r="AV150" s="8">
        <f t="shared" si="97"/>
        <v>8.8781045316473506</v>
      </c>
      <c r="AW150" s="8"/>
      <c r="AX150" s="8">
        <f t="shared" si="115"/>
        <v>8.5352416709669328</v>
      </c>
      <c r="AY150" s="8">
        <f t="shared" si="116"/>
        <v>8.8528643779120859</v>
      </c>
      <c r="AZ150" s="8">
        <f t="shared" si="117"/>
        <v>8.8352663943390741</v>
      </c>
      <c r="BA150" s="8">
        <v>8.5316567322948611</v>
      </c>
      <c r="BB150" s="8">
        <f t="shared" si="118"/>
        <v>8.1216678532416555</v>
      </c>
      <c r="BC150" s="8">
        <v>8.3897820709602549</v>
      </c>
      <c r="BD150" s="8">
        <f t="shared" si="119"/>
        <v>8.4823411333262708</v>
      </c>
      <c r="BE150" s="5"/>
      <c r="BF150" s="60">
        <f t="shared" si="120"/>
        <v>115.481382</v>
      </c>
      <c r="BG150" s="62">
        <f t="shared" si="121"/>
        <v>103.08319399999999</v>
      </c>
      <c r="BH150" s="62">
        <f t="shared" si="122"/>
        <v>108.92146</v>
      </c>
      <c r="BI150" s="62">
        <f t="shared" si="123"/>
        <v>112.83485099999999</v>
      </c>
      <c r="BJ150" s="62">
        <f t="shared" si="124"/>
        <v>102.36819399999999</v>
      </c>
      <c r="BK150" s="62">
        <f t="shared" si="125"/>
        <v>116.82735399999999</v>
      </c>
      <c r="BL150" s="62">
        <f t="shared" si="126"/>
        <v>112.47009949999999</v>
      </c>
      <c r="BM150" s="62">
        <f t="shared" si="127"/>
        <v>102.795694</v>
      </c>
      <c r="BN150" s="63">
        <f t="shared" si="128"/>
        <v>105.22319400000001</v>
      </c>
      <c r="BO150" s="50"/>
      <c r="BP150" s="104"/>
      <c r="BX150" s="53">
        <f t="shared" si="92"/>
        <v>2026</v>
      </c>
      <c r="BY150" s="97">
        <f t="shared" si="129"/>
        <v>46296</v>
      </c>
      <c r="BZ150" s="56">
        <f t="shared" si="93"/>
        <v>8.6737073072854489</v>
      </c>
      <c r="CA150" s="56">
        <f t="shared" si="94"/>
        <v>8.1216678532416555</v>
      </c>
      <c r="CB150" s="56">
        <v>8.5283404057642489</v>
      </c>
      <c r="CC150" s="56">
        <v>8.386535568406595</v>
      </c>
      <c r="CD150" s="56">
        <v>8.5283404057642489</v>
      </c>
      <c r="CE150" s="56">
        <f t="shared" si="95"/>
        <v>8.158026861636424</v>
      </c>
      <c r="CF150" s="1"/>
      <c r="CG150" s="98">
        <v>0.25</v>
      </c>
      <c r="CH150" s="99">
        <v>-1</v>
      </c>
      <c r="CI150" s="99">
        <v>-0.5</v>
      </c>
      <c r="CJ150" s="99">
        <v>-1</v>
      </c>
      <c r="CK150" s="99">
        <v>3</v>
      </c>
      <c r="CL150" s="99">
        <v>1</v>
      </c>
      <c r="CM150" s="99">
        <v>-3.0720199999999949</v>
      </c>
      <c r="CN150" s="100">
        <v>-2.9307700000000025</v>
      </c>
      <c r="CO150" s="13"/>
      <c r="CP150" s="101">
        <v>1.0539082255544638</v>
      </c>
      <c r="CQ150" s="102">
        <v>1.0235637089889993</v>
      </c>
      <c r="CR150" s="102">
        <v>1.0158809412598448</v>
      </c>
      <c r="CS150" s="102">
        <v>0.94282216889203851</v>
      </c>
      <c r="CT150" s="102">
        <v>1.0494639925313074</v>
      </c>
      <c r="CU150" s="103">
        <v>1.0023299161230197</v>
      </c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</row>
    <row r="151" spans="1:143" ht="12.75" x14ac:dyDescent="0.2">
      <c r="A151" s="3">
        <f t="shared" si="91"/>
        <v>2026</v>
      </c>
      <c r="B151" s="43">
        <v>46327</v>
      </c>
      <c r="C151" s="43">
        <v>46356</v>
      </c>
      <c r="D151" s="44">
        <f t="shared" si="96"/>
        <v>46327</v>
      </c>
      <c r="E151" s="94">
        <v>132.4734</v>
      </c>
      <c r="F151" s="46">
        <v>112.6456</v>
      </c>
      <c r="G151" s="94">
        <v>105.581</v>
      </c>
      <c r="H151" s="46">
        <v>101.9564</v>
      </c>
      <c r="I151" s="94">
        <v>125.15519999999999</v>
      </c>
      <c r="J151" s="46">
        <v>106.2302</v>
      </c>
      <c r="K151" s="94">
        <v>125.9076</v>
      </c>
      <c r="L151" s="46">
        <v>113.8927</v>
      </c>
      <c r="M151" s="94">
        <v>120.0068</v>
      </c>
      <c r="N151" s="46">
        <v>109.696</v>
      </c>
      <c r="O151" s="94">
        <f t="shared" si="98"/>
        <v>104.831</v>
      </c>
      <c r="P151" s="46">
        <f t="shared" si="99"/>
        <v>100.9564</v>
      </c>
      <c r="Q151" s="94">
        <f t="shared" si="100"/>
        <v>105.081</v>
      </c>
      <c r="R151" s="46">
        <f t="shared" si="101"/>
        <v>101.4564</v>
      </c>
      <c r="S151" s="94">
        <f t="shared" si="102"/>
        <v>108.331</v>
      </c>
      <c r="T151" s="46">
        <f t="shared" si="103"/>
        <v>102.4564</v>
      </c>
      <c r="U151" s="94">
        <f t="shared" si="104"/>
        <v>129.44335999999998</v>
      </c>
      <c r="V151" s="95">
        <f t="shared" si="105"/>
        <v>109.81907000000001</v>
      </c>
      <c r="W151" s="96">
        <v>8.7933806724430426</v>
      </c>
      <c r="X151" s="96">
        <v>9.1584357661755096</v>
      </c>
      <c r="Y151" s="96">
        <v>8.6579829926539631</v>
      </c>
      <c r="Z151" s="96">
        <v>8.7464959483208915</v>
      </c>
      <c r="AA151" s="96">
        <v>8.5304397277732242</v>
      </c>
      <c r="AB151" s="96">
        <v>9.1711167242455023</v>
      </c>
      <c r="AC151" s="96">
        <v>9.0320177850548919</v>
      </c>
      <c r="AD151" s="96">
        <v>9.0346900415502152</v>
      </c>
      <c r="AE151" s="96">
        <v>8.2725728396760818</v>
      </c>
      <c r="AF151" s="96">
        <f t="shared" si="106"/>
        <v>9.1972432384384586</v>
      </c>
      <c r="AG151" s="96">
        <f t="shared" si="107"/>
        <v>8.9433771792949521</v>
      </c>
      <c r="AH151" s="96">
        <f t="shared" si="108"/>
        <v>8.8793705239577054</v>
      </c>
      <c r="AI151" s="96">
        <f t="shared" si="109"/>
        <v>9.4776067207162793</v>
      </c>
      <c r="AJ151" s="96">
        <f t="shared" si="110"/>
        <v>9.0522731848060829</v>
      </c>
      <c r="AK151" s="126"/>
      <c r="AL151" s="99"/>
      <c r="AM151" s="13"/>
      <c r="AN151" s="13"/>
      <c r="AO151" s="13"/>
      <c r="AP151" s="13"/>
      <c r="AQ151" s="13"/>
      <c r="AR151" s="8">
        <f t="shared" si="111"/>
        <v>9.2116127706625601</v>
      </c>
      <c r="AS151" s="8">
        <f t="shared" si="112"/>
        <v>9.2143287544976271</v>
      </c>
      <c r="AT151" s="8">
        <f t="shared" si="113"/>
        <v>9.5607510317428748</v>
      </c>
      <c r="AU151" s="8">
        <f t="shared" si="114"/>
        <v>9.5635699508981418</v>
      </c>
      <c r="AV151" s="8">
        <f t="shared" si="97"/>
        <v>9.3875656269503018</v>
      </c>
      <c r="AW151" s="8"/>
      <c r="AX151" s="8">
        <f t="shared" si="115"/>
        <v>8.9040385269850333</v>
      </c>
      <c r="AY151" s="8">
        <f t="shared" si="116"/>
        <v>9.1963089650480878</v>
      </c>
      <c r="AZ151" s="8">
        <f t="shared" si="117"/>
        <v>9.1758918088972585</v>
      </c>
      <c r="BA151" s="8">
        <v>8.9015076742371786</v>
      </c>
      <c r="BB151" s="8">
        <f t="shared" si="118"/>
        <v>8.7629002436450723</v>
      </c>
      <c r="BC151" s="8">
        <v>8.7535521804599163</v>
      </c>
      <c r="BD151" s="8">
        <f t="shared" si="119"/>
        <v>8.8464330972585543</v>
      </c>
      <c r="BE151" s="5"/>
      <c r="BF151" s="60">
        <f t="shared" si="120"/>
        <v>123.94744599999999</v>
      </c>
      <c r="BG151" s="62">
        <f t="shared" si="121"/>
        <v>104.02242199999999</v>
      </c>
      <c r="BH151" s="62">
        <f t="shared" si="122"/>
        <v>117.01744999999998</v>
      </c>
      <c r="BI151" s="62">
        <f t="shared" si="123"/>
        <v>115.573156</v>
      </c>
      <c r="BJ151" s="62">
        <f t="shared" si="124"/>
        <v>103.52242200000001</v>
      </c>
      <c r="BK151" s="62">
        <f t="shared" si="125"/>
        <v>120.741193</v>
      </c>
      <c r="BL151" s="62">
        <f t="shared" si="126"/>
        <v>121.00491529999999</v>
      </c>
      <c r="BM151" s="62">
        <f t="shared" si="127"/>
        <v>103.16492199999999</v>
      </c>
      <c r="BN151" s="63">
        <f t="shared" si="128"/>
        <v>105.804922</v>
      </c>
      <c r="BO151" s="50"/>
      <c r="BP151" s="104"/>
      <c r="BX151" s="53">
        <f t="shared" si="92"/>
        <v>2026</v>
      </c>
      <c r="BY151" s="97">
        <f t="shared" si="129"/>
        <v>46327</v>
      </c>
      <c r="BZ151" s="56">
        <f t="shared" si="93"/>
        <v>8.9415064025660715</v>
      </c>
      <c r="CA151" s="56">
        <f t="shared" si="94"/>
        <v>8.7629002436450723</v>
      </c>
      <c r="CB151" s="56">
        <v>8.8981913477065664</v>
      </c>
      <c r="CC151" s="56">
        <v>8.7503063417094236</v>
      </c>
      <c r="CD151" s="56">
        <v>8.8981913477065664</v>
      </c>
      <c r="CE151" s="56">
        <f t="shared" si="95"/>
        <v>8.8002463708674306</v>
      </c>
      <c r="CF151" s="1"/>
      <c r="CG151" s="98">
        <v>-0.75</v>
      </c>
      <c r="CH151" s="99">
        <v>-1</v>
      </c>
      <c r="CI151" s="99">
        <v>-0.5</v>
      </c>
      <c r="CJ151" s="99">
        <v>-0.5</v>
      </c>
      <c r="CK151" s="99">
        <v>2.75</v>
      </c>
      <c r="CL151" s="99">
        <v>0.5</v>
      </c>
      <c r="CM151" s="99">
        <v>-3.0300399999999996</v>
      </c>
      <c r="CN151" s="100">
        <v>-2.8265299999999982</v>
      </c>
      <c r="CO151" s="13"/>
      <c r="CP151" s="101">
        <v>1.0515346137219785</v>
      </c>
      <c r="CQ151" s="102">
        <v>1.0225097264249985</v>
      </c>
      <c r="CR151" s="102">
        <v>1.015191749521398</v>
      </c>
      <c r="CS151" s="102">
        <v>0.97529796825788917</v>
      </c>
      <c r="CT151" s="102">
        <v>1.0490240038262637</v>
      </c>
      <c r="CU151" s="103">
        <v>1.0022426217743623</v>
      </c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</row>
    <row r="152" spans="1:143" ht="12.75" x14ac:dyDescent="0.2">
      <c r="A152" s="3">
        <f t="shared" si="91"/>
        <v>2026</v>
      </c>
      <c r="B152" s="43">
        <v>46357</v>
      </c>
      <c r="C152" s="43">
        <v>46387</v>
      </c>
      <c r="D152" s="44">
        <f t="shared" si="96"/>
        <v>46357</v>
      </c>
      <c r="E152" s="94">
        <v>135.60740000000001</v>
      </c>
      <c r="F152" s="46">
        <v>114.1524</v>
      </c>
      <c r="G152" s="94">
        <v>109.59399999999999</v>
      </c>
      <c r="H152" s="46">
        <v>105.45050000000001</v>
      </c>
      <c r="I152" s="94">
        <v>129.97389999999999</v>
      </c>
      <c r="J152" s="46">
        <v>108.0042</v>
      </c>
      <c r="K152" s="94">
        <v>125.62439999999999</v>
      </c>
      <c r="L152" s="46">
        <v>113.38630000000001</v>
      </c>
      <c r="M152" s="94">
        <v>121.5829</v>
      </c>
      <c r="N152" s="46">
        <v>112.67100000000001</v>
      </c>
      <c r="O152" s="94">
        <f t="shared" si="98"/>
        <v>109.09399999999999</v>
      </c>
      <c r="P152" s="46">
        <f t="shared" si="99"/>
        <v>104.95050000000001</v>
      </c>
      <c r="Q152" s="94">
        <f t="shared" si="100"/>
        <v>109.09399999999999</v>
      </c>
      <c r="R152" s="46">
        <f t="shared" si="101"/>
        <v>104.95050000000001</v>
      </c>
      <c r="S152" s="94">
        <f t="shared" si="102"/>
        <v>112.09399999999999</v>
      </c>
      <c r="T152" s="46">
        <f t="shared" si="103"/>
        <v>106.20050000000001</v>
      </c>
      <c r="U152" s="94">
        <f t="shared" si="104"/>
        <v>131.84899000000001</v>
      </c>
      <c r="V152" s="95">
        <f t="shared" si="105"/>
        <v>111.58876000000001</v>
      </c>
      <c r="W152" s="96">
        <v>9.0958328124648382</v>
      </c>
      <c r="X152" s="96">
        <v>9.5969984654416258</v>
      </c>
      <c r="Y152" s="96">
        <v>8.9673916530535251</v>
      </c>
      <c r="Z152" s="96">
        <v>8.9722891901408417</v>
      </c>
      <c r="AA152" s="96">
        <v>8.759608504533837</v>
      </c>
      <c r="AB152" s="96">
        <v>9.3177418262869942</v>
      </c>
      <c r="AC152" s="96">
        <v>9.181800992970885</v>
      </c>
      <c r="AD152" s="96">
        <v>9.1821192938340062</v>
      </c>
      <c r="AE152" s="96">
        <v>8.3191324399559523</v>
      </c>
      <c r="AF152" s="96">
        <f t="shared" si="106"/>
        <v>9.4319495417638528</v>
      </c>
      <c r="AG152" s="96">
        <f t="shared" si="107"/>
        <v>9.1737619412047469</v>
      </c>
      <c r="AH152" s="96">
        <f t="shared" si="108"/>
        <v>9.1067844046580344</v>
      </c>
      <c r="AI152" s="96">
        <f t="shared" si="109"/>
        <v>9.6405635863509396</v>
      </c>
      <c r="AJ152" s="96">
        <f t="shared" si="110"/>
        <v>9.2020564551217134</v>
      </c>
      <c r="AK152" s="126"/>
      <c r="AL152" s="99"/>
      <c r="AM152" s="13"/>
      <c r="AN152" s="13"/>
      <c r="AO152" s="13"/>
      <c r="AP152" s="13"/>
      <c r="AQ152" s="13"/>
      <c r="AR152" s="8">
        <f t="shared" si="111"/>
        <v>9.3638469488473266</v>
      </c>
      <c r="AS152" s="8">
        <f t="shared" si="112"/>
        <v>9.3641704582112073</v>
      </c>
      <c r="AT152" s="8">
        <f t="shared" si="113"/>
        <v>9.7187548590965669</v>
      </c>
      <c r="AU152" s="8">
        <f t="shared" si="114"/>
        <v>9.7190906294096937</v>
      </c>
      <c r="AV152" s="8">
        <f t="shared" si="97"/>
        <v>9.5414657238911982</v>
      </c>
      <c r="AW152" s="8"/>
      <c r="AX152" s="8">
        <f t="shared" si="115"/>
        <v>9.1337833802816863</v>
      </c>
      <c r="AY152" s="8">
        <f t="shared" si="116"/>
        <v>9.3482959847497558</v>
      </c>
      <c r="AZ152" s="8">
        <f t="shared" si="117"/>
        <v>9.3225674788427195</v>
      </c>
      <c r="BA152" s="8">
        <v>9.1319088968904598</v>
      </c>
      <c r="BB152" s="8">
        <f t="shared" si="118"/>
        <v>8.9977283784545943</v>
      </c>
      <c r="BC152" s="8">
        <v>8.9801653061512692</v>
      </c>
      <c r="BD152" s="8">
        <f t="shared" si="119"/>
        <v>9.0732470016482587</v>
      </c>
      <c r="BE152" s="5"/>
      <c r="BF152" s="60">
        <f t="shared" si="120"/>
        <v>126.38175</v>
      </c>
      <c r="BG152" s="62">
        <f t="shared" si="121"/>
        <v>107.81229499999999</v>
      </c>
      <c r="BH152" s="62">
        <f t="shared" si="122"/>
        <v>120.52692899999998</v>
      </c>
      <c r="BI152" s="62">
        <f t="shared" si="123"/>
        <v>117.750783</v>
      </c>
      <c r="BJ152" s="62">
        <f t="shared" si="124"/>
        <v>107.31229499999999</v>
      </c>
      <c r="BK152" s="62">
        <f t="shared" si="125"/>
        <v>120.36201699999998</v>
      </c>
      <c r="BL152" s="62">
        <f t="shared" si="126"/>
        <v>123.13709109999999</v>
      </c>
      <c r="BM152" s="62">
        <f t="shared" si="127"/>
        <v>107.31229499999999</v>
      </c>
      <c r="BN152" s="63">
        <f t="shared" si="128"/>
        <v>109.55979499999999</v>
      </c>
      <c r="BO152" s="50"/>
      <c r="BP152" s="104"/>
      <c r="BX152" s="53">
        <f t="shared" si="92"/>
        <v>2026</v>
      </c>
      <c r="BY152" s="97">
        <f t="shared" si="129"/>
        <v>46357</v>
      </c>
      <c r="BZ152" s="56">
        <f t="shared" si="93"/>
        <v>9.2598608221561136</v>
      </c>
      <c r="CA152" s="56">
        <f t="shared" si="94"/>
        <v>8.9977283784545943</v>
      </c>
      <c r="CB152" s="56">
        <v>9.1285925703598476</v>
      </c>
      <c r="CC152" s="56">
        <v>8.9769198809215869</v>
      </c>
      <c r="CD152" s="56">
        <v>9.1285925703598476</v>
      </c>
      <c r="CE152" s="56">
        <f t="shared" si="95"/>
        <v>9.0354360021898987</v>
      </c>
      <c r="CF152" s="1"/>
      <c r="CG152" s="98">
        <v>-0.5</v>
      </c>
      <c r="CH152" s="99">
        <v>-0.5</v>
      </c>
      <c r="CI152" s="99">
        <v>-0.5</v>
      </c>
      <c r="CJ152" s="99">
        <v>-0.5</v>
      </c>
      <c r="CK152" s="99">
        <v>2.5</v>
      </c>
      <c r="CL152" s="99">
        <v>0.75</v>
      </c>
      <c r="CM152" s="99">
        <v>-3.7584099999999978</v>
      </c>
      <c r="CN152" s="100">
        <v>-2.5636399999999995</v>
      </c>
      <c r="CO152" s="13"/>
      <c r="CP152" s="101">
        <v>1.051231111913792</v>
      </c>
      <c r="CQ152" s="102">
        <v>1.0224549996989947</v>
      </c>
      <c r="CR152" s="102">
        <v>1.0149900668231895</v>
      </c>
      <c r="CS152" s="102">
        <v>0.97629582806573956</v>
      </c>
      <c r="CT152" s="102">
        <v>1.0499279390570311</v>
      </c>
      <c r="CU152" s="103">
        <v>1.0022060445621002</v>
      </c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</row>
    <row r="153" spans="1:143" ht="12.75" x14ac:dyDescent="0.2">
      <c r="A153" s="3">
        <f t="shared" si="91"/>
        <v>2027</v>
      </c>
      <c r="B153" s="43">
        <v>46388</v>
      </c>
      <c r="C153" s="43">
        <v>46418</v>
      </c>
      <c r="D153" s="44">
        <f t="shared" si="96"/>
        <v>46388</v>
      </c>
      <c r="E153" s="94">
        <v>139.2261</v>
      </c>
      <c r="F153" s="46">
        <v>117.32040000000001</v>
      </c>
      <c r="G153" s="94">
        <v>115.8693</v>
      </c>
      <c r="H153" s="46">
        <v>111.5031</v>
      </c>
      <c r="I153" s="94">
        <v>131.90600000000001</v>
      </c>
      <c r="J153" s="46">
        <v>110.8845</v>
      </c>
      <c r="K153" s="94">
        <v>132.37860000000001</v>
      </c>
      <c r="L153" s="46">
        <v>119.0493</v>
      </c>
      <c r="M153" s="94">
        <v>128.59450000000001</v>
      </c>
      <c r="N153" s="46">
        <v>118.5615</v>
      </c>
      <c r="O153" s="94">
        <f t="shared" si="98"/>
        <v>115.3693</v>
      </c>
      <c r="P153" s="46">
        <f t="shared" si="99"/>
        <v>111.0031</v>
      </c>
      <c r="Q153" s="94">
        <f t="shared" si="100"/>
        <v>115.3693</v>
      </c>
      <c r="R153" s="46">
        <f t="shared" si="101"/>
        <v>111.0031</v>
      </c>
      <c r="S153" s="94">
        <f t="shared" si="102"/>
        <v>117.6193</v>
      </c>
      <c r="T153" s="46">
        <f t="shared" si="103"/>
        <v>110.0031</v>
      </c>
      <c r="U153" s="94">
        <f t="shared" si="104"/>
        <v>132.60869000000002</v>
      </c>
      <c r="V153" s="95">
        <f t="shared" si="105"/>
        <v>113.18701000000001</v>
      </c>
      <c r="W153" s="96">
        <v>9.6407920240143401</v>
      </c>
      <c r="X153" s="96">
        <v>9.9256592789588822</v>
      </c>
      <c r="Y153" s="96">
        <v>9.4726690632782446</v>
      </c>
      <c r="Z153" s="96">
        <v>9.489926784622627</v>
      </c>
      <c r="AA153" s="96">
        <v>9.2617781099728038</v>
      </c>
      <c r="AB153" s="96">
        <v>9.5991724928264812</v>
      </c>
      <c r="AC153" s="96">
        <v>9.6791911487351463</v>
      </c>
      <c r="AD153" s="96">
        <v>9.6869785568184597</v>
      </c>
      <c r="AE153" s="96">
        <v>8.9595888403856314</v>
      </c>
      <c r="AF153" s="96">
        <f t="shared" si="106"/>
        <v>9.9452983132135468</v>
      </c>
      <c r="AG153" s="96">
        <f t="shared" si="107"/>
        <v>9.6897717976057454</v>
      </c>
      <c r="AH153" s="96">
        <f t="shared" si="108"/>
        <v>9.6225836661726394</v>
      </c>
      <c r="AI153" s="96">
        <f t="shared" si="109"/>
        <v>10.144994541393734</v>
      </c>
      <c r="AJ153" s="96">
        <f t="shared" si="110"/>
        <v>9.6990301642484535</v>
      </c>
      <c r="AK153" s="126"/>
      <c r="AL153" s="99"/>
      <c r="AM153" s="13"/>
      <c r="AN153" s="13"/>
      <c r="AO153" s="13"/>
      <c r="AP153" s="13"/>
      <c r="AQ153" s="13"/>
      <c r="AR153" s="8">
        <f t="shared" si="111"/>
        <v>9.8693761243369718</v>
      </c>
      <c r="AS153" s="8">
        <f t="shared" si="112"/>
        <v>9.8772909612953139</v>
      </c>
      <c r="AT153" s="8">
        <f t="shared" si="113"/>
        <v>10.243443503386251</v>
      </c>
      <c r="AU153" s="8">
        <f t="shared" si="114"/>
        <v>10.251658311303961</v>
      </c>
      <c r="AV153" s="8">
        <f t="shared" si="97"/>
        <v>10.060442225080624</v>
      </c>
      <c r="AW153" s="8"/>
      <c r="AX153" s="8">
        <f t="shared" si="115"/>
        <v>9.6604801593636811</v>
      </c>
      <c r="AY153" s="8">
        <f t="shared" si="116"/>
        <v>9.8530044127195797</v>
      </c>
      <c r="AZ153" s="8">
        <f t="shared" si="117"/>
        <v>9.6040952048810357</v>
      </c>
      <c r="BA153" s="8">
        <v>9.6606769024218089</v>
      </c>
      <c r="BB153" s="8">
        <f t="shared" si="118"/>
        <v>9.5122991392282046</v>
      </c>
      <c r="BC153" s="8">
        <v>9.5002396751981788</v>
      </c>
      <c r="BD153" s="8">
        <f t="shared" si="119"/>
        <v>9.5932244948494496</v>
      </c>
      <c r="BE153" s="5"/>
      <c r="BF153" s="60">
        <f t="shared" si="120"/>
        <v>129.80664899999999</v>
      </c>
      <c r="BG153" s="62">
        <f t="shared" si="121"/>
        <v>113.99183399999998</v>
      </c>
      <c r="BH153" s="62">
        <f t="shared" si="122"/>
        <v>122.866755</v>
      </c>
      <c r="BI153" s="62">
        <f t="shared" si="123"/>
        <v>124.28031</v>
      </c>
      <c r="BJ153" s="62">
        <f t="shared" si="124"/>
        <v>113.49183399999998</v>
      </c>
      <c r="BK153" s="62">
        <f t="shared" si="125"/>
        <v>126.64700099999999</v>
      </c>
      <c r="BL153" s="62">
        <f t="shared" si="126"/>
        <v>124.25736760000001</v>
      </c>
      <c r="BM153" s="62">
        <f t="shared" si="127"/>
        <v>113.49183399999998</v>
      </c>
      <c r="BN153" s="63">
        <f t="shared" si="128"/>
        <v>114.34433399999999</v>
      </c>
      <c r="BO153" s="50"/>
      <c r="BP153" s="104"/>
      <c r="BX153" s="53">
        <f t="shared" si="92"/>
        <v>2027</v>
      </c>
      <c r="BY153" s="97">
        <f t="shared" si="129"/>
        <v>46388</v>
      </c>
      <c r="BZ153" s="56">
        <f t="shared" si="93"/>
        <v>9.7797470349606392</v>
      </c>
      <c r="CA153" s="56">
        <f t="shared" si="94"/>
        <v>9.5122991392282046</v>
      </c>
      <c r="CB153" s="56">
        <v>9.6573605758911967</v>
      </c>
      <c r="CC153" s="56">
        <v>9.49699519899373</v>
      </c>
      <c r="CD153" s="56">
        <v>9.6573605758911967</v>
      </c>
      <c r="CE153" s="56">
        <f t="shared" si="95"/>
        <v>9.5507988977553406</v>
      </c>
      <c r="CF153" s="1"/>
      <c r="CG153" s="98">
        <v>-0.5</v>
      </c>
      <c r="CH153" s="99">
        <v>-0.5</v>
      </c>
      <c r="CI153" s="99">
        <v>-0.5</v>
      </c>
      <c r="CJ153" s="99">
        <v>-0.5</v>
      </c>
      <c r="CK153" s="99">
        <v>1.75</v>
      </c>
      <c r="CL153" s="99">
        <v>-1.5</v>
      </c>
      <c r="CM153" s="99">
        <v>-6.6174099999999925</v>
      </c>
      <c r="CN153" s="100">
        <v>-4.1333899999999915</v>
      </c>
      <c r="CO153" s="13"/>
      <c r="CP153" s="101">
        <v>1.0479847251644554</v>
      </c>
      <c r="CQ153" s="102">
        <v>1.0210586464488793</v>
      </c>
      <c r="CR153" s="102">
        <v>1.0139787044263575</v>
      </c>
      <c r="CS153" s="102">
        <v>0.97595885828966433</v>
      </c>
      <c r="CT153" s="102">
        <v>1.047281614374266</v>
      </c>
      <c r="CU153" s="103">
        <v>1.0020496563409536</v>
      </c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</row>
    <row r="154" spans="1:143" ht="12.75" x14ac:dyDescent="0.2">
      <c r="A154" s="3">
        <f t="shared" si="91"/>
        <v>2027</v>
      </c>
      <c r="B154" s="43">
        <v>46419</v>
      </c>
      <c r="C154" s="43">
        <v>46446</v>
      </c>
      <c r="D154" s="44">
        <f t="shared" si="96"/>
        <v>46419</v>
      </c>
      <c r="E154" s="94">
        <v>139.38740000000001</v>
      </c>
      <c r="F154" s="46">
        <v>117.392</v>
      </c>
      <c r="G154" s="94">
        <v>112.56019999999999</v>
      </c>
      <c r="H154" s="46">
        <v>108.9314</v>
      </c>
      <c r="I154" s="94">
        <v>132.73759999999999</v>
      </c>
      <c r="J154" s="46">
        <v>110.8575</v>
      </c>
      <c r="K154" s="94">
        <v>129.48099999999999</v>
      </c>
      <c r="L154" s="46">
        <v>117.00409999999999</v>
      </c>
      <c r="M154" s="94">
        <v>124.4692</v>
      </c>
      <c r="N154" s="46">
        <v>115.16670000000001</v>
      </c>
      <c r="O154" s="94">
        <f t="shared" si="98"/>
        <v>111.56019999999999</v>
      </c>
      <c r="P154" s="46">
        <f t="shared" si="99"/>
        <v>107.6814</v>
      </c>
      <c r="Q154" s="94">
        <f t="shared" si="100"/>
        <v>112.56019999999999</v>
      </c>
      <c r="R154" s="46">
        <f t="shared" si="101"/>
        <v>108.4314</v>
      </c>
      <c r="S154" s="94">
        <f t="shared" si="102"/>
        <v>115.06019999999999</v>
      </c>
      <c r="T154" s="46">
        <f t="shared" si="103"/>
        <v>111.1814</v>
      </c>
      <c r="U154" s="94">
        <f t="shared" si="104"/>
        <v>136.29024000000001</v>
      </c>
      <c r="V154" s="95">
        <f t="shared" si="105"/>
        <v>113.53644</v>
      </c>
      <c r="W154" s="96">
        <v>9.5631632720578299</v>
      </c>
      <c r="X154" s="96">
        <v>9.5642706868581495</v>
      </c>
      <c r="Y154" s="96">
        <v>9.2339221653237793</v>
      </c>
      <c r="Z154" s="96">
        <v>9.1721188648932994</v>
      </c>
      <c r="AA154" s="96">
        <v>8.9704219223424015</v>
      </c>
      <c r="AB154" s="96">
        <v>9.2122288047639351</v>
      </c>
      <c r="AC154" s="96">
        <v>9.2844879772935656</v>
      </c>
      <c r="AD154" s="96">
        <v>9.2919639429731387</v>
      </c>
      <c r="AE154" s="96">
        <v>8.6358442064084624</v>
      </c>
      <c r="AF154" s="96">
        <f t="shared" si="106"/>
        <v>9.6264329617210631</v>
      </c>
      <c r="AG154" s="96">
        <f t="shared" si="107"/>
        <v>9.3714351222206478</v>
      </c>
      <c r="AH154" s="96">
        <f t="shared" si="108"/>
        <v>9.304643675671004</v>
      </c>
      <c r="AI154" s="96">
        <f t="shared" si="109"/>
        <v>9.7481305309642323</v>
      </c>
      <c r="AJ154" s="96">
        <f t="shared" si="110"/>
        <v>9.3043271920374906</v>
      </c>
      <c r="AK154" s="126"/>
      <c r="AL154" s="99"/>
      <c r="AM154" s="13"/>
      <c r="AN154" s="13"/>
      <c r="AO154" s="13"/>
      <c r="AP154" s="13"/>
      <c r="AQ154" s="13"/>
      <c r="AR154" s="8">
        <f t="shared" si="111"/>
        <v>9.4682142466648695</v>
      </c>
      <c r="AS154" s="8">
        <f t="shared" si="112"/>
        <v>9.4758125449467823</v>
      </c>
      <c r="AT154" s="8">
        <f t="shared" si="113"/>
        <v>9.8270776595502181</v>
      </c>
      <c r="AU154" s="8">
        <f t="shared" si="114"/>
        <v>9.8349639320301083</v>
      </c>
      <c r="AV154" s="8">
        <f t="shared" si="97"/>
        <v>9.6515170957979937</v>
      </c>
      <c r="AW154" s="8"/>
      <c r="AX154" s="8">
        <f t="shared" si="115"/>
        <v>9.3371102776692094</v>
      </c>
      <c r="AY154" s="8">
        <f t="shared" si="116"/>
        <v>9.4524938379437486</v>
      </c>
      <c r="AZ154" s="8">
        <f t="shared" si="117"/>
        <v>9.2170180681048155</v>
      </c>
      <c r="BA154" s="8">
        <v>9.3363830682182023</v>
      </c>
      <c r="BB154" s="8">
        <f t="shared" si="118"/>
        <v>9.2137478659108538</v>
      </c>
      <c r="BC154" s="8">
        <v>9.1812776550968227</v>
      </c>
      <c r="BD154" s="8">
        <f t="shared" si="119"/>
        <v>9.2739799747798077</v>
      </c>
      <c r="BE154" s="5"/>
      <c r="BF154" s="60">
        <f t="shared" si="120"/>
        <v>129.92937799999999</v>
      </c>
      <c r="BG154" s="62">
        <f t="shared" si="121"/>
        <v>110.999816</v>
      </c>
      <c r="BH154" s="62">
        <f t="shared" si="122"/>
        <v>123.32915699999998</v>
      </c>
      <c r="BI154" s="62">
        <f t="shared" si="123"/>
        <v>120.46912499999999</v>
      </c>
      <c r="BJ154" s="62">
        <f t="shared" si="124"/>
        <v>110.78481599999999</v>
      </c>
      <c r="BK154" s="62">
        <f t="shared" si="125"/>
        <v>124.11593299999998</v>
      </c>
      <c r="BL154" s="62">
        <f t="shared" si="126"/>
        <v>126.506106</v>
      </c>
      <c r="BM154" s="62">
        <f t="shared" si="127"/>
        <v>109.89231599999999</v>
      </c>
      <c r="BN154" s="63">
        <f t="shared" si="128"/>
        <v>113.39231599999999</v>
      </c>
      <c r="BO154" s="50"/>
      <c r="BP154" s="104"/>
      <c r="BX154" s="53">
        <f t="shared" si="92"/>
        <v>2027</v>
      </c>
      <c r="BY154" s="97">
        <f t="shared" si="129"/>
        <v>46419</v>
      </c>
      <c r="BZ154" s="56">
        <f t="shared" si="93"/>
        <v>9.5340973817509838</v>
      </c>
      <c r="CA154" s="56">
        <f t="shared" si="94"/>
        <v>9.2137478659108538</v>
      </c>
      <c r="CB154" s="56">
        <v>9.3330667416875901</v>
      </c>
      <c r="CC154" s="56">
        <v>9.1780325968544503</v>
      </c>
      <c r="CD154" s="56">
        <v>9.3330667416875901</v>
      </c>
      <c r="CE154" s="56">
        <f t="shared" si="95"/>
        <v>9.2517880319605936</v>
      </c>
      <c r="CF154" s="1"/>
      <c r="CG154" s="98">
        <v>-1</v>
      </c>
      <c r="CH154" s="99">
        <v>-1.25</v>
      </c>
      <c r="CI154" s="99">
        <v>0</v>
      </c>
      <c r="CJ154" s="99">
        <v>-0.5</v>
      </c>
      <c r="CK154" s="99">
        <v>2.5</v>
      </c>
      <c r="CL154" s="99">
        <v>2.25</v>
      </c>
      <c r="CM154" s="99">
        <v>-3.0971600000000024</v>
      </c>
      <c r="CN154" s="100">
        <v>-3.855559999999997</v>
      </c>
      <c r="CO154" s="13"/>
      <c r="CP154" s="101">
        <v>1.0495320768864729</v>
      </c>
      <c r="CQ154" s="102">
        <v>1.021730666628214</v>
      </c>
      <c r="CR154" s="102">
        <v>1.0144486582358794</v>
      </c>
      <c r="CS154" s="102">
        <v>0.97800977663700994</v>
      </c>
      <c r="CT154" s="102">
        <v>1.0490925912746423</v>
      </c>
      <c r="CU154" s="103">
        <v>1.0021368130146158</v>
      </c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</row>
    <row r="155" spans="1:143" ht="12.75" x14ac:dyDescent="0.2">
      <c r="A155" s="3">
        <f t="shared" si="91"/>
        <v>2027</v>
      </c>
      <c r="B155" s="43">
        <v>46447</v>
      </c>
      <c r="C155" s="43">
        <v>46477</v>
      </c>
      <c r="D155" s="44">
        <f t="shared" si="96"/>
        <v>46447</v>
      </c>
      <c r="E155" s="94">
        <v>114.2835</v>
      </c>
      <c r="F155" s="46">
        <v>98.124499999999998</v>
      </c>
      <c r="G155" s="94">
        <v>103.84529999999999</v>
      </c>
      <c r="H155" s="46">
        <v>100.3888</v>
      </c>
      <c r="I155" s="94">
        <v>107.702</v>
      </c>
      <c r="J155" s="46">
        <v>92.066739999999996</v>
      </c>
      <c r="K155" s="94">
        <v>113.24979999999999</v>
      </c>
      <c r="L155" s="46">
        <v>104.87860000000001</v>
      </c>
      <c r="M155" s="94">
        <v>110.7593</v>
      </c>
      <c r="N155" s="46">
        <v>104.30119999999999</v>
      </c>
      <c r="O155" s="94">
        <f t="shared" si="98"/>
        <v>102.84529999999999</v>
      </c>
      <c r="P155" s="46">
        <f t="shared" si="99"/>
        <v>98.888800000000003</v>
      </c>
      <c r="Q155" s="94">
        <f t="shared" si="100"/>
        <v>103.84529999999999</v>
      </c>
      <c r="R155" s="46">
        <f t="shared" si="101"/>
        <v>99.888800000000003</v>
      </c>
      <c r="S155" s="94">
        <f t="shared" si="102"/>
        <v>106.09529999999999</v>
      </c>
      <c r="T155" s="46">
        <f t="shared" si="103"/>
        <v>102.3888</v>
      </c>
      <c r="U155" s="94">
        <f t="shared" si="104"/>
        <v>111.40072000000001</v>
      </c>
      <c r="V155" s="95">
        <f t="shared" si="105"/>
        <v>96.06053</v>
      </c>
      <c r="W155" s="96">
        <v>8.4194576011287392</v>
      </c>
      <c r="X155" s="96">
        <v>8.4971837709568341</v>
      </c>
      <c r="Y155" s="96">
        <v>8.1637533500921506</v>
      </c>
      <c r="Z155" s="96">
        <v>8.272373729482462</v>
      </c>
      <c r="AA155" s="96">
        <v>8.0640632280285747</v>
      </c>
      <c r="AB155" s="96">
        <v>8.6781915809074643</v>
      </c>
      <c r="AC155" s="96">
        <v>8.608774944987319</v>
      </c>
      <c r="AD155" s="96">
        <v>8.5892580646817809</v>
      </c>
      <c r="AE155" s="96">
        <v>8.0068052154012488</v>
      </c>
      <c r="AF155" s="96">
        <f t="shared" si="106"/>
        <v>8.723514758345452</v>
      </c>
      <c r="AG155" s="96">
        <f t="shared" si="107"/>
        <v>8.470103380068851</v>
      </c>
      <c r="AH155" s="96">
        <f t="shared" si="108"/>
        <v>8.4042375834186682</v>
      </c>
      <c r="AI155" s="96">
        <f t="shared" si="109"/>
        <v>9.0398694136758202</v>
      </c>
      <c r="AJ155" s="96">
        <f t="shared" si="110"/>
        <v>8.6286141842097397</v>
      </c>
      <c r="AK155" s="126"/>
      <c r="AL155" s="99"/>
      <c r="AM155" s="13"/>
      <c r="AN155" s="13"/>
      <c r="AO155" s="13"/>
      <c r="AP155" s="13"/>
      <c r="AQ155" s="13"/>
      <c r="AR155" s="8">
        <f t="shared" si="111"/>
        <v>8.7814442168790716</v>
      </c>
      <c r="AS155" s="8">
        <f t="shared" si="112"/>
        <v>8.7616079730478518</v>
      </c>
      <c r="AT155" s="8">
        <f t="shared" si="113"/>
        <v>9.1142791637599849</v>
      </c>
      <c r="AU155" s="8">
        <f t="shared" si="114"/>
        <v>9.0936911296993941</v>
      </c>
      <c r="AV155" s="8">
        <f t="shared" si="97"/>
        <v>8.9377556208465769</v>
      </c>
      <c r="AW155" s="8"/>
      <c r="AX155" s="8">
        <f t="shared" si="115"/>
        <v>8.4216186868970908</v>
      </c>
      <c r="AY155" s="8">
        <f t="shared" si="116"/>
        <v>8.766838807698953</v>
      </c>
      <c r="AZ155" s="8">
        <f t="shared" si="117"/>
        <v>8.6827966660777811</v>
      </c>
      <c r="BA155" s="8">
        <v>8.4182757166466473</v>
      </c>
      <c r="BB155" s="8">
        <f t="shared" si="118"/>
        <v>8.285006504794115</v>
      </c>
      <c r="BC155" s="8">
        <v>8.2782651872639956</v>
      </c>
      <c r="BD155" s="8">
        <f t="shared" si="119"/>
        <v>8.3701676840607355</v>
      </c>
      <c r="BE155" s="5"/>
      <c r="BF155" s="60">
        <f t="shared" si="120"/>
        <v>107.33512999999999</v>
      </c>
      <c r="BG155" s="62">
        <f t="shared" si="121"/>
        <v>102.359005</v>
      </c>
      <c r="BH155" s="62">
        <f t="shared" si="122"/>
        <v>100.97883819999998</v>
      </c>
      <c r="BI155" s="62">
        <f t="shared" si="123"/>
        <v>107.98231699999999</v>
      </c>
      <c r="BJ155" s="62">
        <f t="shared" si="124"/>
        <v>102.14400499999999</v>
      </c>
      <c r="BK155" s="62">
        <f t="shared" si="125"/>
        <v>109.650184</v>
      </c>
      <c r="BL155" s="62">
        <f t="shared" si="126"/>
        <v>104.80443829999999</v>
      </c>
      <c r="BM155" s="62">
        <f t="shared" si="127"/>
        <v>101.14400499999999</v>
      </c>
      <c r="BN155" s="63">
        <f t="shared" si="128"/>
        <v>104.50150499999998</v>
      </c>
      <c r="BO155" s="50"/>
      <c r="BP155" s="104"/>
      <c r="BX155" s="53">
        <f t="shared" si="92"/>
        <v>2027</v>
      </c>
      <c r="BY155" s="97">
        <f t="shared" si="129"/>
        <v>46447</v>
      </c>
      <c r="BZ155" s="56">
        <f t="shared" si="93"/>
        <v>8.4329873753391826</v>
      </c>
      <c r="CA155" s="56">
        <f t="shared" si="94"/>
        <v>8.285006504794115</v>
      </c>
      <c r="CB155" s="56">
        <v>8.4149593901160369</v>
      </c>
      <c r="CC155" s="56">
        <v>8.2750184812157155</v>
      </c>
      <c r="CD155" s="56">
        <v>8.4149593901160369</v>
      </c>
      <c r="CE155" s="56">
        <f t="shared" si="95"/>
        <v>8.3216169581574047</v>
      </c>
      <c r="CF155" s="1"/>
      <c r="CG155" s="98">
        <v>-1</v>
      </c>
      <c r="CH155" s="99">
        <v>-1.5</v>
      </c>
      <c r="CI155" s="99">
        <v>0</v>
      </c>
      <c r="CJ155" s="99">
        <v>-0.5</v>
      </c>
      <c r="CK155" s="99">
        <v>2.25</v>
      </c>
      <c r="CL155" s="99">
        <v>2</v>
      </c>
      <c r="CM155" s="99">
        <v>-2.8827799999999968</v>
      </c>
      <c r="CN155" s="100">
        <v>-2.0639699999999976</v>
      </c>
      <c r="CO155" s="13"/>
      <c r="CP155" s="101">
        <v>1.054535861605858</v>
      </c>
      <c r="CQ155" s="102">
        <v>1.0239024078278387</v>
      </c>
      <c r="CR155" s="102">
        <v>1.0159402679627794</v>
      </c>
      <c r="CS155" s="102">
        <v>0.97481853355930037</v>
      </c>
      <c r="CT155" s="102">
        <v>1.0524621970373564</v>
      </c>
      <c r="CU155" s="103">
        <v>1.0023045368649082</v>
      </c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</row>
    <row r="156" spans="1:143" ht="12.75" x14ac:dyDescent="0.2">
      <c r="A156" s="3">
        <f t="shared" si="91"/>
        <v>2027</v>
      </c>
      <c r="B156" s="43">
        <v>46478</v>
      </c>
      <c r="C156" s="43">
        <v>46507</v>
      </c>
      <c r="D156" s="44">
        <f t="shared" si="96"/>
        <v>46478</v>
      </c>
      <c r="E156" s="94">
        <v>106.09650000000001</v>
      </c>
      <c r="F156" s="46">
        <v>95.947429999999997</v>
      </c>
      <c r="G156" s="94">
        <v>103.17100000000001</v>
      </c>
      <c r="H156" s="46">
        <v>99.666430000000005</v>
      </c>
      <c r="I156" s="94">
        <v>99.741370000000003</v>
      </c>
      <c r="J156" s="46">
        <v>89.985470000000007</v>
      </c>
      <c r="K156" s="94">
        <v>113.4945</v>
      </c>
      <c r="L156" s="46">
        <v>106.0091</v>
      </c>
      <c r="M156" s="94">
        <v>109.5594</v>
      </c>
      <c r="N156" s="46">
        <v>103.6494</v>
      </c>
      <c r="O156" s="94">
        <f t="shared" si="98"/>
        <v>101.92100000000001</v>
      </c>
      <c r="P156" s="46">
        <f t="shared" si="99"/>
        <v>98.666430000000005</v>
      </c>
      <c r="Q156" s="94">
        <f t="shared" si="100"/>
        <v>100.17100000000001</v>
      </c>
      <c r="R156" s="46">
        <f t="shared" si="101"/>
        <v>98.916430000000005</v>
      </c>
      <c r="S156" s="94">
        <f t="shared" si="102"/>
        <v>105.42100000000001</v>
      </c>
      <c r="T156" s="46">
        <f t="shared" si="103"/>
        <v>97.666430000000005</v>
      </c>
      <c r="U156" s="94">
        <f t="shared" si="104"/>
        <v>105.95906000000001</v>
      </c>
      <c r="V156" s="95">
        <f t="shared" si="105"/>
        <v>100.38667000000001</v>
      </c>
      <c r="W156" s="96">
        <v>8.3034782273346028</v>
      </c>
      <c r="X156" s="96">
        <v>8.3637944800458062</v>
      </c>
      <c r="Y156" s="96">
        <v>8.0586968241292656</v>
      </c>
      <c r="Z156" s="96">
        <v>8.1366947950221515</v>
      </c>
      <c r="AA156" s="96">
        <v>7.6671683561026347</v>
      </c>
      <c r="AB156" s="96">
        <v>8.5524889582683876</v>
      </c>
      <c r="AC156" s="96">
        <v>8.4523847872774507</v>
      </c>
      <c r="AD156" s="96">
        <v>8.1250511674388548</v>
      </c>
      <c r="AE156" s="96">
        <v>7.7526295998103949</v>
      </c>
      <c r="AF156" s="96">
        <f t="shared" si="106"/>
        <v>8.5720979040145586</v>
      </c>
      <c r="AG156" s="96">
        <f t="shared" si="107"/>
        <v>8.3266215460893136</v>
      </c>
      <c r="AH156" s="96">
        <f t="shared" si="108"/>
        <v>8.2657815004828397</v>
      </c>
      <c r="AI156" s="96">
        <f t="shared" si="109"/>
        <v>8.5189241062432721</v>
      </c>
      <c r="AJ156" s="96">
        <f t="shared" si="110"/>
        <v>8.4722238928228801</v>
      </c>
      <c r="AK156" s="126"/>
      <c r="AL156" s="99"/>
      <c r="AM156" s="13"/>
      <c r="AN156" s="13"/>
      <c r="AO156" s="13"/>
      <c r="AP156" s="13"/>
      <c r="AQ156" s="13"/>
      <c r="AR156" s="8">
        <f t="shared" si="111"/>
        <v>8.6224949763974497</v>
      </c>
      <c r="AS156" s="8">
        <f t="shared" si="112"/>
        <v>8.2898050487233004</v>
      </c>
      <c r="AT156" s="8">
        <f t="shared" si="113"/>
        <v>8.9493057744033777</v>
      </c>
      <c r="AU156" s="8">
        <f t="shared" si="114"/>
        <v>8.6040069556930465</v>
      </c>
      <c r="AV156" s="8">
        <f t="shared" si="97"/>
        <v>8.6164031888042931</v>
      </c>
      <c r="AW156" s="8"/>
      <c r="AX156" s="8">
        <f t="shared" si="115"/>
        <v>8.2835652330302718</v>
      </c>
      <c r="AY156" s="8">
        <f t="shared" si="116"/>
        <v>8.6081476278817348</v>
      </c>
      <c r="AZ156" s="8">
        <f t="shared" si="117"/>
        <v>8.5570506912564248</v>
      </c>
      <c r="BA156" s="8">
        <v>8.2798277564083733</v>
      </c>
      <c r="BB156" s="8">
        <f t="shared" si="118"/>
        <v>7.878310253204873</v>
      </c>
      <c r="BC156" s="8">
        <v>8.1420934922795443</v>
      </c>
      <c r="BD156" s="8">
        <f t="shared" si="119"/>
        <v>8.2338754344772997</v>
      </c>
      <c r="BE156" s="5"/>
      <c r="BF156" s="60">
        <f t="shared" si="120"/>
        <v>101.73239989999999</v>
      </c>
      <c r="BG156" s="62">
        <f t="shared" si="121"/>
        <v>101.6640349</v>
      </c>
      <c r="BH156" s="62">
        <f t="shared" si="122"/>
        <v>95.546333000000004</v>
      </c>
      <c r="BI156" s="62">
        <f t="shared" si="123"/>
        <v>107.0181</v>
      </c>
      <c r="BJ156" s="62">
        <f t="shared" si="124"/>
        <v>99.631534900000005</v>
      </c>
      <c r="BK156" s="62">
        <f t="shared" si="125"/>
        <v>110.275778</v>
      </c>
      <c r="BL156" s="62">
        <f t="shared" si="126"/>
        <v>103.5629323</v>
      </c>
      <c r="BM156" s="62">
        <f t="shared" si="127"/>
        <v>100.52153490000001</v>
      </c>
      <c r="BN156" s="63">
        <f t="shared" si="128"/>
        <v>102.0865349</v>
      </c>
      <c r="BO156" s="50"/>
      <c r="BP156" s="104"/>
      <c r="BX156" s="53">
        <f t="shared" si="92"/>
        <v>2027</v>
      </c>
      <c r="BY156" s="97">
        <f t="shared" si="129"/>
        <v>46478</v>
      </c>
      <c r="BZ156" s="56">
        <f t="shared" si="93"/>
        <v>8.324893408919916</v>
      </c>
      <c r="CA156" s="56">
        <f t="shared" si="94"/>
        <v>7.878310253204873</v>
      </c>
      <c r="CB156" s="56">
        <v>8.2765114298777611</v>
      </c>
      <c r="CC156" s="56">
        <v>8.1388465377468506</v>
      </c>
      <c r="CD156" s="56">
        <v>8.2765114298777611</v>
      </c>
      <c r="CE156" s="56">
        <f t="shared" si="95"/>
        <v>7.9142946347522924</v>
      </c>
      <c r="CF156" s="1"/>
      <c r="CG156" s="98">
        <v>-1.25</v>
      </c>
      <c r="CH156" s="99">
        <v>-1</v>
      </c>
      <c r="CI156" s="99">
        <v>-3</v>
      </c>
      <c r="CJ156" s="99">
        <v>-0.75</v>
      </c>
      <c r="CK156" s="99">
        <v>2.25</v>
      </c>
      <c r="CL156" s="99">
        <v>-2</v>
      </c>
      <c r="CM156" s="99">
        <v>-0.13743999999999801</v>
      </c>
      <c r="CN156" s="100">
        <v>4.4392400000000052</v>
      </c>
      <c r="CO156" s="13"/>
      <c r="CP156" s="101">
        <v>1.0535110533159948</v>
      </c>
      <c r="CQ156" s="102">
        <v>1.0233420026007802</v>
      </c>
      <c r="CR156" s="102">
        <v>1.0158647594278283</v>
      </c>
      <c r="CS156" s="102">
        <v>0.94229518855656691</v>
      </c>
      <c r="CT156" s="102">
        <v>1.0484763641099102</v>
      </c>
      <c r="CU156" s="103">
        <v>1.0023471607179184</v>
      </c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</row>
    <row r="157" spans="1:143" ht="12.75" x14ac:dyDescent="0.2">
      <c r="A157" s="3">
        <f t="shared" si="91"/>
        <v>2027</v>
      </c>
      <c r="B157" s="43">
        <v>46508</v>
      </c>
      <c r="C157" s="43">
        <v>46538</v>
      </c>
      <c r="D157" s="44">
        <f t="shared" si="96"/>
        <v>46508</v>
      </c>
      <c r="E157" s="94">
        <v>95.376310000000004</v>
      </c>
      <c r="F157" s="46">
        <v>88.718969999999999</v>
      </c>
      <c r="G157" s="94">
        <v>103.8296</v>
      </c>
      <c r="H157" s="46">
        <v>100.7299</v>
      </c>
      <c r="I157" s="94">
        <v>89.439480000000003</v>
      </c>
      <c r="J157" s="46">
        <v>83.075069999999997</v>
      </c>
      <c r="K157" s="94">
        <v>106.7024</v>
      </c>
      <c r="L157" s="46">
        <v>101.1345</v>
      </c>
      <c r="M157" s="94">
        <v>108.7358</v>
      </c>
      <c r="N157" s="46">
        <v>103.5729</v>
      </c>
      <c r="O157" s="94">
        <f t="shared" si="98"/>
        <v>102.8296</v>
      </c>
      <c r="P157" s="46">
        <f t="shared" si="99"/>
        <v>99.229900000000001</v>
      </c>
      <c r="Q157" s="94">
        <f t="shared" si="100"/>
        <v>102.8296</v>
      </c>
      <c r="R157" s="46">
        <f t="shared" si="101"/>
        <v>99.729900000000001</v>
      </c>
      <c r="S157" s="94">
        <f t="shared" si="102"/>
        <v>106.5796</v>
      </c>
      <c r="T157" s="46">
        <f t="shared" si="103"/>
        <v>98.729900000000001</v>
      </c>
      <c r="U157" s="94">
        <f t="shared" si="104"/>
        <v>95.221470000000011</v>
      </c>
      <c r="V157" s="95">
        <f t="shared" si="105"/>
        <v>90.740870000000001</v>
      </c>
      <c r="W157" s="96">
        <v>8.3861207073753885</v>
      </c>
      <c r="X157" s="96">
        <v>8.8082951803962697</v>
      </c>
      <c r="Y157" s="96">
        <v>8.1282256402158257</v>
      </c>
      <c r="Z157" s="96">
        <v>8.1275685059999585</v>
      </c>
      <c r="AA157" s="96">
        <v>7.6580420833819396</v>
      </c>
      <c r="AB157" s="96">
        <v>8.491254347118474</v>
      </c>
      <c r="AC157" s="96">
        <v>8.1466854317349977</v>
      </c>
      <c r="AD157" s="96">
        <v>8.0365467313579586</v>
      </c>
      <c r="AE157" s="96">
        <v>7.6813966754418832</v>
      </c>
      <c r="AF157" s="96">
        <f t="shared" si="106"/>
        <v>8.5641619485526572</v>
      </c>
      <c r="AG157" s="96">
        <f t="shared" si="107"/>
        <v>8.3180242943295202</v>
      </c>
      <c r="AH157" s="96">
        <f t="shared" si="108"/>
        <v>8.2569197289071177</v>
      </c>
      <c r="AI157" s="96">
        <f t="shared" si="109"/>
        <v>8.4322702443547328</v>
      </c>
      <c r="AJ157" s="96">
        <f t="shared" si="110"/>
        <v>8.1665244280133304</v>
      </c>
      <c r="AK157" s="126"/>
      <c r="AL157" s="99"/>
      <c r="AM157" s="13"/>
      <c r="AN157" s="13"/>
      <c r="AO157" s="13"/>
      <c r="AP157" s="13"/>
      <c r="AQ157" s="13"/>
      <c r="AR157" s="8">
        <f t="shared" si="111"/>
        <v>8.3117933242555111</v>
      </c>
      <c r="AS157" s="8">
        <f t="shared" si="112"/>
        <v>8.1998523745888399</v>
      </c>
      <c r="AT157" s="8">
        <f t="shared" si="113"/>
        <v>8.6268285830859437</v>
      </c>
      <c r="AU157" s="8">
        <f t="shared" si="114"/>
        <v>8.5106450906807485</v>
      </c>
      <c r="AV157" s="8">
        <f t="shared" si="97"/>
        <v>8.4122798431527599</v>
      </c>
      <c r="AW157" s="8"/>
      <c r="AX157" s="8">
        <f t="shared" si="115"/>
        <v>8.2742792246641823</v>
      </c>
      <c r="AY157" s="8">
        <f t="shared" si="116"/>
        <v>8.2979504127194286</v>
      </c>
      <c r="AZ157" s="8">
        <f t="shared" si="117"/>
        <v>8.495794961581149</v>
      </c>
      <c r="BA157" s="8">
        <v>8.2705152175269472</v>
      </c>
      <c r="BB157" s="8">
        <f t="shared" si="118"/>
        <v>7.8689586057812688</v>
      </c>
      <c r="BC157" s="8">
        <v>8.1329340636977854</v>
      </c>
      <c r="BD157" s="8">
        <f t="shared" si="119"/>
        <v>8.2247078915117608</v>
      </c>
      <c r="BE157" s="5"/>
      <c r="BF157" s="60">
        <f t="shared" si="120"/>
        <v>92.513653799999986</v>
      </c>
      <c r="BG157" s="62">
        <f t="shared" si="121"/>
        <v>102.49672899999999</v>
      </c>
      <c r="BH157" s="62">
        <f t="shared" si="122"/>
        <v>86.702783699999998</v>
      </c>
      <c r="BI157" s="62">
        <f t="shared" si="123"/>
        <v>106.51575299999999</v>
      </c>
      <c r="BJ157" s="62">
        <f t="shared" si="124"/>
        <v>101.49672899999999</v>
      </c>
      <c r="BK157" s="62">
        <f t="shared" si="125"/>
        <v>104.30820299999999</v>
      </c>
      <c r="BL157" s="62">
        <f t="shared" si="126"/>
        <v>93.294812000000007</v>
      </c>
      <c r="BM157" s="62">
        <f t="shared" si="127"/>
        <v>101.281729</v>
      </c>
      <c r="BN157" s="63">
        <f t="shared" si="128"/>
        <v>103.204229</v>
      </c>
      <c r="BO157" s="50"/>
      <c r="BP157" s="104"/>
      <c r="BX157" s="53">
        <f t="shared" si="92"/>
        <v>2027</v>
      </c>
      <c r="BY157" s="97">
        <f t="shared" si="129"/>
        <v>46508</v>
      </c>
      <c r="BZ157" s="56">
        <f t="shared" si="93"/>
        <v>8.3964324726986597</v>
      </c>
      <c r="CA157" s="56">
        <f t="shared" si="94"/>
        <v>7.8689586057812688</v>
      </c>
      <c r="CB157" s="56">
        <v>8.267198890996335</v>
      </c>
      <c r="CC157" s="56">
        <v>8.1296870924510802</v>
      </c>
      <c r="CD157" s="56">
        <v>8.267198890996335</v>
      </c>
      <c r="CE157" s="56">
        <f t="shared" si="95"/>
        <v>7.9049285913197238</v>
      </c>
      <c r="CF157" s="1"/>
      <c r="CG157" s="98">
        <v>-1</v>
      </c>
      <c r="CH157" s="99">
        <v>-1.5</v>
      </c>
      <c r="CI157" s="99">
        <v>-1</v>
      </c>
      <c r="CJ157" s="99">
        <v>-1</v>
      </c>
      <c r="CK157" s="99">
        <v>2.75</v>
      </c>
      <c r="CL157" s="99">
        <v>-2</v>
      </c>
      <c r="CM157" s="99">
        <v>-0.15484000000000009</v>
      </c>
      <c r="CN157" s="100">
        <v>2.0219000000000023</v>
      </c>
      <c r="CO157" s="13"/>
      <c r="CP157" s="101">
        <v>1.0537175961335048</v>
      </c>
      <c r="CQ157" s="102">
        <v>1.0234333045841402</v>
      </c>
      <c r="CR157" s="102">
        <v>1.0159151193633951</v>
      </c>
      <c r="CS157" s="102">
        <v>0.94223039494882099</v>
      </c>
      <c r="CT157" s="102">
        <v>1.049240491746622</v>
      </c>
      <c r="CU157" s="103">
        <v>1.0024352230664328</v>
      </c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</row>
    <row r="158" spans="1:143" ht="12.75" x14ac:dyDescent="0.2">
      <c r="A158" s="3">
        <f t="shared" si="91"/>
        <v>2027</v>
      </c>
      <c r="B158" s="43">
        <v>46539</v>
      </c>
      <c r="C158" s="43">
        <v>46568</v>
      </c>
      <c r="D158" s="44">
        <f t="shared" si="96"/>
        <v>46539</v>
      </c>
      <c r="E158" s="94">
        <v>118.1168</v>
      </c>
      <c r="F158" s="46">
        <v>94.687250000000006</v>
      </c>
      <c r="G158" s="94">
        <v>120.4046</v>
      </c>
      <c r="H158" s="46">
        <v>103.66459999999999</v>
      </c>
      <c r="I158" s="94">
        <v>111.1793</v>
      </c>
      <c r="J158" s="46">
        <v>88.780730000000005</v>
      </c>
      <c r="K158" s="94">
        <v>128.1249</v>
      </c>
      <c r="L158" s="46">
        <v>105.9513</v>
      </c>
      <c r="M158" s="94">
        <v>125.9628</v>
      </c>
      <c r="N158" s="46">
        <v>105.8224</v>
      </c>
      <c r="O158" s="94">
        <f t="shared" si="98"/>
        <v>120.1546</v>
      </c>
      <c r="P158" s="46">
        <f t="shared" si="99"/>
        <v>102.91459999999999</v>
      </c>
      <c r="Q158" s="94">
        <f t="shared" si="100"/>
        <v>120.4046</v>
      </c>
      <c r="R158" s="46">
        <f t="shared" si="101"/>
        <v>102.91459999999999</v>
      </c>
      <c r="S158" s="94">
        <f t="shared" si="102"/>
        <v>123.4046</v>
      </c>
      <c r="T158" s="46">
        <f t="shared" si="103"/>
        <v>101.66459999999999</v>
      </c>
      <c r="U158" s="94">
        <f t="shared" si="104"/>
        <v>120.63751999999999</v>
      </c>
      <c r="V158" s="95">
        <f t="shared" si="105"/>
        <v>99.78146000000001</v>
      </c>
      <c r="W158" s="96">
        <v>8.550318731418642</v>
      </c>
      <c r="X158" s="96">
        <v>8.7515395122378301</v>
      </c>
      <c r="Y158" s="96">
        <v>8.2271986710331912</v>
      </c>
      <c r="Z158" s="96">
        <v>8.1985361856251</v>
      </c>
      <c r="AA158" s="96">
        <v>7.729012996314764</v>
      </c>
      <c r="AB158" s="96">
        <v>8.5613179351437463</v>
      </c>
      <c r="AC158" s="96">
        <v>8.1845082253617107</v>
      </c>
      <c r="AD158" s="96">
        <v>8.0182918417525588</v>
      </c>
      <c r="AE158" s="96">
        <v>7.7488421060866495</v>
      </c>
      <c r="AF158" s="96">
        <f t="shared" si="106"/>
        <v>8.6364492221903166</v>
      </c>
      <c r="AG158" s="96">
        <f t="shared" si="107"/>
        <v>8.3896519626824055</v>
      </c>
      <c r="AH158" s="96">
        <f t="shared" si="108"/>
        <v>8.3280187778320922</v>
      </c>
      <c r="AI158" s="96">
        <f t="shared" si="109"/>
        <v>8.4165281590394372</v>
      </c>
      <c r="AJ158" s="96">
        <f t="shared" si="110"/>
        <v>8.2043472130124684</v>
      </c>
      <c r="AK158" s="126"/>
      <c r="AL158" s="99"/>
      <c r="AM158" s="13"/>
      <c r="AN158" s="13"/>
      <c r="AO158" s="13"/>
      <c r="AP158" s="13"/>
      <c r="AQ158" s="13"/>
      <c r="AR158" s="8">
        <f t="shared" si="111"/>
        <v>8.3502350293339891</v>
      </c>
      <c r="AS158" s="8">
        <f t="shared" si="112"/>
        <v>8.18129877198146</v>
      </c>
      <c r="AT158" s="8">
        <f t="shared" si="113"/>
        <v>8.6667272221749236</v>
      </c>
      <c r="AU158" s="8">
        <f t="shared" si="114"/>
        <v>8.4913883097257692</v>
      </c>
      <c r="AV158" s="8">
        <f t="shared" si="97"/>
        <v>8.4224123333040346</v>
      </c>
      <c r="AW158" s="8"/>
      <c r="AX158" s="8">
        <f t="shared" si="115"/>
        <v>8.3464889108924503</v>
      </c>
      <c r="AY158" s="8">
        <f t="shared" si="116"/>
        <v>8.3363297061001624</v>
      </c>
      <c r="AZ158" s="8">
        <f t="shared" si="117"/>
        <v>8.5658827130596205</v>
      </c>
      <c r="BA158" s="8">
        <v>8.3429314030201311</v>
      </c>
      <c r="BB158" s="8">
        <f t="shared" si="118"/>
        <v>7.9416821562811402</v>
      </c>
      <c r="BC158" s="8">
        <v>8.2041596325392785</v>
      </c>
      <c r="BD158" s="8">
        <f t="shared" si="119"/>
        <v>8.2959963692868914</v>
      </c>
      <c r="BE158" s="5"/>
      <c r="BF158" s="60">
        <f t="shared" si="120"/>
        <v>108.04209349999999</v>
      </c>
      <c r="BG158" s="62">
        <f t="shared" si="121"/>
        <v>113.20639999999999</v>
      </c>
      <c r="BH158" s="62">
        <f t="shared" si="122"/>
        <v>101.54791489999999</v>
      </c>
      <c r="BI158" s="62">
        <f t="shared" si="123"/>
        <v>117.30242799999999</v>
      </c>
      <c r="BJ158" s="62">
        <f t="shared" si="124"/>
        <v>112.88389999999998</v>
      </c>
      <c r="BK158" s="62">
        <f t="shared" si="125"/>
        <v>118.59025199999999</v>
      </c>
      <c r="BL158" s="62">
        <f t="shared" si="126"/>
        <v>111.66941419999999</v>
      </c>
      <c r="BM158" s="62">
        <f t="shared" si="127"/>
        <v>112.74139999999998</v>
      </c>
      <c r="BN158" s="63">
        <f t="shared" si="128"/>
        <v>114.0564</v>
      </c>
      <c r="BO158" s="50"/>
      <c r="BP158" s="104"/>
      <c r="BX158" s="53">
        <f t="shared" si="92"/>
        <v>2027</v>
      </c>
      <c r="BY158" s="97">
        <f t="shared" si="129"/>
        <v>46539</v>
      </c>
      <c r="BZ158" s="56">
        <f t="shared" si="93"/>
        <v>8.4982670552867496</v>
      </c>
      <c r="CA158" s="56">
        <f t="shared" si="94"/>
        <v>7.9416821562811402</v>
      </c>
      <c r="CB158" s="56">
        <v>8.3396150764895207</v>
      </c>
      <c r="CC158" s="56">
        <v>8.2009127912641056</v>
      </c>
      <c r="CD158" s="56">
        <v>8.3396150764895207</v>
      </c>
      <c r="CE158" s="56">
        <f t="shared" si="95"/>
        <v>7.9777640930980738</v>
      </c>
      <c r="CF158" s="1"/>
      <c r="CG158" s="98">
        <v>-0.25</v>
      </c>
      <c r="CH158" s="99">
        <v>-0.75</v>
      </c>
      <c r="CI158" s="99">
        <v>0</v>
      </c>
      <c r="CJ158" s="99">
        <v>-0.75</v>
      </c>
      <c r="CK158" s="99">
        <v>3</v>
      </c>
      <c r="CL158" s="99">
        <v>-2</v>
      </c>
      <c r="CM158" s="99">
        <v>2.5207199999999972</v>
      </c>
      <c r="CN158" s="100">
        <v>5.0942099999999968</v>
      </c>
      <c r="CO158" s="13"/>
      <c r="CP158" s="101">
        <v>1.0534135639155964</v>
      </c>
      <c r="CQ158" s="102">
        <v>1.0233109634122732</v>
      </c>
      <c r="CR158" s="102">
        <v>1.0157933793637479</v>
      </c>
      <c r="CS158" s="102">
        <v>0.94273085113247723</v>
      </c>
      <c r="CT158" s="102">
        <v>1.0496659793814433</v>
      </c>
      <c r="CU158" s="103">
        <v>1.0024239681975371</v>
      </c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</row>
    <row r="159" spans="1:143" ht="12.75" x14ac:dyDescent="0.2">
      <c r="A159" s="3">
        <f t="shared" si="91"/>
        <v>2027</v>
      </c>
      <c r="B159" s="43">
        <v>46569</v>
      </c>
      <c r="C159" s="43">
        <v>46599</v>
      </c>
      <c r="D159" s="44">
        <f t="shared" si="96"/>
        <v>46569</v>
      </c>
      <c r="E159" s="94">
        <v>148.2747</v>
      </c>
      <c r="F159" s="46">
        <v>107.0557</v>
      </c>
      <c r="G159" s="94">
        <v>148.30000000000001</v>
      </c>
      <c r="H159" s="46">
        <v>110.953</v>
      </c>
      <c r="I159" s="94">
        <v>140.0103</v>
      </c>
      <c r="J159" s="46">
        <v>100.605</v>
      </c>
      <c r="K159" s="94">
        <v>158.82820000000001</v>
      </c>
      <c r="L159" s="46">
        <v>115.24169999999999</v>
      </c>
      <c r="M159" s="94">
        <v>155.2773</v>
      </c>
      <c r="N159" s="46">
        <v>114.83329999999999</v>
      </c>
      <c r="O159" s="94">
        <f t="shared" si="98"/>
        <v>152.80000000000001</v>
      </c>
      <c r="P159" s="46">
        <f t="shared" si="99"/>
        <v>109.953</v>
      </c>
      <c r="Q159" s="94">
        <f t="shared" si="100"/>
        <v>153.30000000000001</v>
      </c>
      <c r="R159" s="46">
        <f t="shared" si="101"/>
        <v>110.953</v>
      </c>
      <c r="S159" s="94">
        <f t="shared" si="102"/>
        <v>152.55000000000001</v>
      </c>
      <c r="T159" s="46">
        <f t="shared" si="103"/>
        <v>113.453</v>
      </c>
      <c r="U159" s="94">
        <f t="shared" si="104"/>
        <v>147.90411</v>
      </c>
      <c r="V159" s="95">
        <f t="shared" si="105"/>
        <v>109.62366</v>
      </c>
      <c r="W159" s="96">
        <v>8.6084061954376541</v>
      </c>
      <c r="X159" s="96">
        <v>8.9208988082156555</v>
      </c>
      <c r="Y159" s="96">
        <v>8.3834443052334287</v>
      </c>
      <c r="Z159" s="96">
        <v>8.2530196135286804</v>
      </c>
      <c r="AA159" s="96">
        <v>7.7834968630795327</v>
      </c>
      <c r="AB159" s="96">
        <v>8.6015393066586583</v>
      </c>
      <c r="AC159" s="96">
        <v>8.2527484349059712</v>
      </c>
      <c r="AD159" s="96">
        <v>8.1449503998656496</v>
      </c>
      <c r="AE159" s="96">
        <v>7.779637234296894</v>
      </c>
      <c r="AF159" s="96">
        <f t="shared" si="106"/>
        <v>8.6926516198647281</v>
      </c>
      <c r="AG159" s="96">
        <f t="shared" si="107"/>
        <v>8.4449287715291632</v>
      </c>
      <c r="AH159" s="96">
        <f t="shared" si="108"/>
        <v>8.382898864497994</v>
      </c>
      <c r="AI159" s="96">
        <f t="shared" si="109"/>
        <v>8.5460941337336411</v>
      </c>
      <c r="AJ159" s="96">
        <f t="shared" si="110"/>
        <v>8.2725874083544149</v>
      </c>
      <c r="AK159" s="126"/>
      <c r="AL159" s="99"/>
      <c r="AM159" s="13"/>
      <c r="AN159" s="13"/>
      <c r="AO159" s="13"/>
      <c r="AP159" s="13"/>
      <c r="AQ159" s="13"/>
      <c r="AR159" s="8">
        <f t="shared" si="111"/>
        <v>8.4195918842422728</v>
      </c>
      <c r="AS159" s="8">
        <f t="shared" si="112"/>
        <v>8.3100299012761969</v>
      </c>
      <c r="AT159" s="8">
        <f t="shared" si="113"/>
        <v>8.738712689954852</v>
      </c>
      <c r="AU159" s="8">
        <f t="shared" si="114"/>
        <v>8.6249983266790231</v>
      </c>
      <c r="AV159" s="8">
        <f t="shared" si="97"/>
        <v>8.5233332005380866</v>
      </c>
      <c r="AW159" s="8"/>
      <c r="AX159" s="8">
        <f t="shared" si="115"/>
        <v>8.401925854221286</v>
      </c>
      <c r="AY159" s="8">
        <f t="shared" si="116"/>
        <v>8.4055739572866273</v>
      </c>
      <c r="AZ159" s="8">
        <f t="shared" si="117"/>
        <v>8.6061179560769148</v>
      </c>
      <c r="BA159" s="8">
        <v>8.3985267628447797</v>
      </c>
      <c r="BB159" s="8">
        <f t="shared" si="118"/>
        <v>7.9975115104821528</v>
      </c>
      <c r="BC159" s="8">
        <v>8.2588409320511218</v>
      </c>
      <c r="BD159" s="8">
        <f t="shared" si="119"/>
        <v>8.3507260808926969</v>
      </c>
      <c r="BE159" s="5"/>
      <c r="BF159" s="60">
        <f t="shared" si="120"/>
        <v>130.55052999999998</v>
      </c>
      <c r="BG159" s="62">
        <f t="shared" si="121"/>
        <v>132.24079</v>
      </c>
      <c r="BH159" s="62">
        <f t="shared" si="122"/>
        <v>123.06602100000001</v>
      </c>
      <c r="BI159" s="62">
        <f t="shared" si="123"/>
        <v>137.88637999999997</v>
      </c>
      <c r="BJ159" s="62">
        <f t="shared" si="124"/>
        <v>135.09079</v>
      </c>
      <c r="BK159" s="62">
        <f t="shared" si="125"/>
        <v>140.086005</v>
      </c>
      <c r="BL159" s="62">
        <f t="shared" si="126"/>
        <v>131.44351649999999</v>
      </c>
      <c r="BM159" s="62">
        <f t="shared" si="127"/>
        <v>134.37578999999999</v>
      </c>
      <c r="BN159" s="63">
        <f t="shared" si="128"/>
        <v>135.73829000000001</v>
      </c>
      <c r="BO159" s="50"/>
      <c r="BP159" s="104"/>
      <c r="BX159" s="53">
        <f t="shared" si="92"/>
        <v>2027</v>
      </c>
      <c r="BY159" s="97">
        <f t="shared" si="129"/>
        <v>46569</v>
      </c>
      <c r="BZ159" s="56">
        <f t="shared" si="93"/>
        <v>8.6590301319409715</v>
      </c>
      <c r="CA159" s="56">
        <f t="shared" si="94"/>
        <v>7.9975115104821528</v>
      </c>
      <c r="CB159" s="56">
        <v>8.3952104363141675</v>
      </c>
      <c r="CC159" s="56">
        <v>8.2555941905577033</v>
      </c>
      <c r="CD159" s="56">
        <v>8.3952104363141675</v>
      </c>
      <c r="CE159" s="56">
        <f t="shared" si="95"/>
        <v>8.033679391501984</v>
      </c>
      <c r="CF159" s="1"/>
      <c r="CG159" s="98">
        <v>4.5</v>
      </c>
      <c r="CH159" s="99">
        <v>-1</v>
      </c>
      <c r="CI159" s="99">
        <v>5</v>
      </c>
      <c r="CJ159" s="99">
        <v>0</v>
      </c>
      <c r="CK159" s="99">
        <v>4.25</v>
      </c>
      <c r="CL159" s="99">
        <v>2.5</v>
      </c>
      <c r="CM159" s="99">
        <v>-0.37059000000000708</v>
      </c>
      <c r="CN159" s="100">
        <v>2.5679600000000065</v>
      </c>
      <c r="CO159" s="13"/>
      <c r="CP159" s="101">
        <v>1.0532692307692308</v>
      </c>
      <c r="CQ159" s="102">
        <v>1.0232532051282051</v>
      </c>
      <c r="CR159" s="102">
        <v>1.0157371794871795</v>
      </c>
      <c r="CS159" s="102">
        <v>0.94310897435897434</v>
      </c>
      <c r="CT159" s="102">
        <v>1.0492506048747219</v>
      </c>
      <c r="CU159" s="103">
        <v>1.0024039232026669</v>
      </c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</row>
    <row r="160" spans="1:143" ht="12.75" x14ac:dyDescent="0.2">
      <c r="A160" s="3">
        <f t="shared" si="91"/>
        <v>2027</v>
      </c>
      <c r="B160" s="43">
        <v>46600</v>
      </c>
      <c r="C160" s="43">
        <v>46630</v>
      </c>
      <c r="D160" s="44">
        <f t="shared" si="96"/>
        <v>46600</v>
      </c>
      <c r="E160" s="94">
        <v>155.82550000000001</v>
      </c>
      <c r="F160" s="46">
        <v>114.7167</v>
      </c>
      <c r="G160" s="94">
        <v>152.12100000000001</v>
      </c>
      <c r="H160" s="46">
        <v>114.1438</v>
      </c>
      <c r="I160" s="94">
        <v>147.22890000000001</v>
      </c>
      <c r="J160" s="46">
        <v>107.9348</v>
      </c>
      <c r="K160" s="94">
        <v>162.44589999999999</v>
      </c>
      <c r="L160" s="46">
        <v>117.98439999999999</v>
      </c>
      <c r="M160" s="94">
        <v>160.2132</v>
      </c>
      <c r="N160" s="46">
        <v>118.72329999999999</v>
      </c>
      <c r="O160" s="94">
        <f t="shared" si="98"/>
        <v>155.62100000000001</v>
      </c>
      <c r="P160" s="46">
        <f t="shared" si="99"/>
        <v>113.1438</v>
      </c>
      <c r="Q160" s="94">
        <f t="shared" si="100"/>
        <v>156.37100000000001</v>
      </c>
      <c r="R160" s="46">
        <f t="shared" si="101"/>
        <v>114.1438</v>
      </c>
      <c r="S160" s="94">
        <f t="shared" si="102"/>
        <v>155.87100000000001</v>
      </c>
      <c r="T160" s="46">
        <f t="shared" si="103"/>
        <v>116.6438</v>
      </c>
      <c r="U160" s="94">
        <f t="shared" si="104"/>
        <v>151.22183000000001</v>
      </c>
      <c r="V160" s="95">
        <f t="shared" si="105"/>
        <v>113.00345000000002</v>
      </c>
      <c r="W160" s="96">
        <v>8.6643692649598041</v>
      </c>
      <c r="X160" s="96">
        <v>9.229858032192551</v>
      </c>
      <c r="Y160" s="96">
        <v>8.4741761319166393</v>
      </c>
      <c r="Z160" s="96">
        <v>8.3471929100985403</v>
      </c>
      <c r="AA160" s="96">
        <v>7.8776699219053299</v>
      </c>
      <c r="AB160" s="96">
        <v>8.6518359776644278</v>
      </c>
      <c r="AC160" s="96">
        <v>8.2981721220551972</v>
      </c>
      <c r="AD160" s="96">
        <v>8.194766454029784</v>
      </c>
      <c r="AE160" s="96">
        <v>7.8219181945751766</v>
      </c>
      <c r="AF160" s="96">
        <f t="shared" si="106"/>
        <v>8.788279999006809</v>
      </c>
      <c r="AG160" s="96">
        <f t="shared" si="107"/>
        <v>8.5398957252527659</v>
      </c>
      <c r="AH160" s="96">
        <f t="shared" si="108"/>
        <v>8.4773367468258982</v>
      </c>
      <c r="AI160" s="96">
        <f t="shared" si="109"/>
        <v>8.5985596395904427</v>
      </c>
      <c r="AJ160" s="96">
        <f t="shared" si="110"/>
        <v>8.3180112355265852</v>
      </c>
      <c r="AK160" s="126"/>
      <c r="AL160" s="99"/>
      <c r="AM160" s="13"/>
      <c r="AN160" s="13"/>
      <c r="AO160" s="13"/>
      <c r="AP160" s="13"/>
      <c r="AQ160" s="13"/>
      <c r="AR160" s="8">
        <f t="shared" si="111"/>
        <v>8.465758859696308</v>
      </c>
      <c r="AS160" s="8">
        <f t="shared" si="112"/>
        <v>8.3606611180300678</v>
      </c>
      <c r="AT160" s="8">
        <f t="shared" si="113"/>
        <v>8.786629385837875</v>
      </c>
      <c r="AU160" s="8">
        <f t="shared" si="114"/>
        <v>8.6775484578392952</v>
      </c>
      <c r="AV160" s="8">
        <f t="shared" si="97"/>
        <v>8.5726494553508861</v>
      </c>
      <c r="AW160" s="8"/>
      <c r="AX160" s="8">
        <f t="shared" si="115"/>
        <v>8.4977472793025441</v>
      </c>
      <c r="AY160" s="8">
        <f t="shared" si="116"/>
        <v>8.4516659787470285</v>
      </c>
      <c r="AZ160" s="8">
        <f t="shared" si="117"/>
        <v>8.6564319733432775</v>
      </c>
      <c r="BA160" s="8">
        <v>8.4946219497588888</v>
      </c>
      <c r="BB160" s="8">
        <f t="shared" si="118"/>
        <v>8.0940101874222066</v>
      </c>
      <c r="BC160" s="8">
        <v>8.3533561886097711</v>
      </c>
      <c r="BD160" s="8">
        <f t="shared" si="119"/>
        <v>8.4453250729267104</v>
      </c>
      <c r="BE160" s="5"/>
      <c r="BF160" s="60">
        <f t="shared" si="120"/>
        <v>138.14871599999998</v>
      </c>
      <c r="BG160" s="62">
        <f t="shared" si="121"/>
        <v>135.79080399999998</v>
      </c>
      <c r="BH160" s="62">
        <f t="shared" si="122"/>
        <v>130.332437</v>
      </c>
      <c r="BI160" s="62">
        <f t="shared" si="123"/>
        <v>142.37254300000001</v>
      </c>
      <c r="BJ160" s="62">
        <f t="shared" si="124"/>
        <v>138.21330399999999</v>
      </c>
      <c r="BK160" s="62">
        <f t="shared" si="125"/>
        <v>143.32745499999999</v>
      </c>
      <c r="BL160" s="62">
        <f t="shared" si="126"/>
        <v>134.78792659999999</v>
      </c>
      <c r="BM160" s="62">
        <f t="shared" si="127"/>
        <v>137.35580400000001</v>
      </c>
      <c r="BN160" s="63">
        <f t="shared" si="128"/>
        <v>139.00330399999999</v>
      </c>
      <c r="BO160" s="50"/>
      <c r="BP160" s="104"/>
      <c r="BX160" s="53">
        <f t="shared" si="92"/>
        <v>2027</v>
      </c>
      <c r="BY160" s="97">
        <f t="shared" si="129"/>
        <v>46600</v>
      </c>
      <c r="BZ160" s="56">
        <f t="shared" si="93"/>
        <v>8.7523852370785473</v>
      </c>
      <c r="CA160" s="56">
        <f t="shared" si="94"/>
        <v>8.0940101874222066</v>
      </c>
      <c r="CB160" s="56">
        <v>8.4913056232282766</v>
      </c>
      <c r="CC160" s="56">
        <v>8.3501096195866147</v>
      </c>
      <c r="CD160" s="56">
        <v>8.4913056232282766</v>
      </c>
      <c r="CE160" s="56">
        <f t="shared" si="95"/>
        <v>8.1303266193609716</v>
      </c>
      <c r="CF160" s="1"/>
      <c r="CG160" s="98">
        <v>3.5</v>
      </c>
      <c r="CH160" s="99">
        <v>-1</v>
      </c>
      <c r="CI160" s="99">
        <v>4.25</v>
      </c>
      <c r="CJ160" s="99">
        <v>0</v>
      </c>
      <c r="CK160" s="99">
        <v>3.75</v>
      </c>
      <c r="CL160" s="99">
        <v>2.5</v>
      </c>
      <c r="CM160" s="99">
        <v>-4.6036700000000081</v>
      </c>
      <c r="CN160" s="100">
        <v>-1.7132499999999951</v>
      </c>
      <c r="CO160" s="13"/>
      <c r="CP160" s="101">
        <v>1.0528425655976676</v>
      </c>
      <c r="CQ160" s="102">
        <v>1.0230859424515146</v>
      </c>
      <c r="CR160" s="102">
        <v>1.0155913296995818</v>
      </c>
      <c r="CS160" s="102">
        <v>0.94375079224236269</v>
      </c>
      <c r="CT160" s="102">
        <v>1.0492745202472602</v>
      </c>
      <c r="CU160" s="103">
        <v>1.0023907811478938</v>
      </c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</row>
    <row r="161" spans="1:143" ht="12.75" x14ac:dyDescent="0.2">
      <c r="A161" s="3">
        <f t="shared" si="91"/>
        <v>2027</v>
      </c>
      <c r="B161" s="43">
        <v>46631</v>
      </c>
      <c r="C161" s="43">
        <v>46660</v>
      </c>
      <c r="D161" s="44">
        <f t="shared" si="96"/>
        <v>46631</v>
      </c>
      <c r="E161" s="94">
        <v>138.68629999999999</v>
      </c>
      <c r="F161" s="46">
        <v>110.8378</v>
      </c>
      <c r="G161" s="94">
        <v>126.87690000000001</v>
      </c>
      <c r="H161" s="46">
        <v>107.2165</v>
      </c>
      <c r="I161" s="94">
        <v>131.1317</v>
      </c>
      <c r="J161" s="46">
        <v>104.3408</v>
      </c>
      <c r="K161" s="94">
        <v>141.404</v>
      </c>
      <c r="L161" s="46">
        <v>112.86879999999999</v>
      </c>
      <c r="M161" s="94">
        <v>136.34870000000001</v>
      </c>
      <c r="N161" s="46">
        <v>111.9933</v>
      </c>
      <c r="O161" s="94">
        <f t="shared" si="98"/>
        <v>128.87690000000001</v>
      </c>
      <c r="P161" s="46">
        <f t="shared" si="99"/>
        <v>104.7165</v>
      </c>
      <c r="Q161" s="94">
        <f t="shared" si="100"/>
        <v>127.87690000000001</v>
      </c>
      <c r="R161" s="46">
        <f t="shared" si="101"/>
        <v>104.2165</v>
      </c>
      <c r="S161" s="94">
        <f t="shared" si="102"/>
        <v>130.12690000000001</v>
      </c>
      <c r="T161" s="46">
        <f t="shared" si="103"/>
        <v>109.4665</v>
      </c>
      <c r="U161" s="94">
        <f t="shared" si="104"/>
        <v>133.55473999999998</v>
      </c>
      <c r="V161" s="95">
        <f t="shared" si="105"/>
        <v>107.74142000000001</v>
      </c>
      <c r="W161" s="96">
        <v>8.5753606696541151</v>
      </c>
      <c r="X161" s="96">
        <v>9.1285478957741208</v>
      </c>
      <c r="Y161" s="96">
        <v>8.4431054499019034</v>
      </c>
      <c r="Z161" s="96">
        <v>8.3428669800941613</v>
      </c>
      <c r="AA161" s="96">
        <v>7.8733418167381428</v>
      </c>
      <c r="AB161" s="96">
        <v>8.7292272903236636</v>
      </c>
      <c r="AC161" s="96">
        <v>8.5510579847951913</v>
      </c>
      <c r="AD161" s="96">
        <v>8.2233930857703434</v>
      </c>
      <c r="AE161" s="96">
        <v>7.8522563032756416</v>
      </c>
      <c r="AF161" s="96">
        <f t="shared" si="106"/>
        <v>8.7838238518206317</v>
      </c>
      <c r="AG161" s="96">
        <f t="shared" si="107"/>
        <v>8.5354384273748263</v>
      </c>
      <c r="AH161" s="96">
        <f t="shared" si="108"/>
        <v>8.4730114197398851</v>
      </c>
      <c r="AI161" s="96">
        <f t="shared" si="109"/>
        <v>8.626785856479291</v>
      </c>
      <c r="AJ161" s="96">
        <f t="shared" si="110"/>
        <v>8.5708971059143853</v>
      </c>
      <c r="AK161" s="126"/>
      <c r="AL161" s="99"/>
      <c r="AM161" s="13"/>
      <c r="AN161" s="13"/>
      <c r="AO161" s="13"/>
      <c r="AP161" s="13"/>
      <c r="AQ161" s="13"/>
      <c r="AR161" s="8">
        <f t="shared" si="111"/>
        <v>8.722782808004057</v>
      </c>
      <c r="AS161" s="8">
        <f t="shared" si="112"/>
        <v>8.3897561802727356</v>
      </c>
      <c r="AT161" s="8">
        <f t="shared" si="113"/>
        <v>9.0533944975783687</v>
      </c>
      <c r="AU161" s="8">
        <f t="shared" si="114"/>
        <v>8.7077462179366094</v>
      </c>
      <c r="AV161" s="8">
        <f t="shared" si="97"/>
        <v>8.7184199259479431</v>
      </c>
      <c r="AW161" s="8"/>
      <c r="AX161" s="8">
        <f t="shared" si="115"/>
        <v>8.493345641121449</v>
      </c>
      <c r="AY161" s="8">
        <f t="shared" si="116"/>
        <v>8.7082726380468696</v>
      </c>
      <c r="AZ161" s="8">
        <f t="shared" si="117"/>
        <v>8.7338499766333282</v>
      </c>
      <c r="BA161" s="8">
        <v>8.4902076104234165</v>
      </c>
      <c r="BB161" s="8">
        <f t="shared" si="118"/>
        <v>8.0895751990348845</v>
      </c>
      <c r="BC161" s="8">
        <v>8.3490144267772877</v>
      </c>
      <c r="BD161" s="8">
        <f t="shared" si="119"/>
        <v>8.4409795882412464</v>
      </c>
      <c r="BE161" s="5"/>
      <c r="BF161" s="60">
        <f t="shared" si="120"/>
        <v>126.711445</v>
      </c>
      <c r="BG161" s="62">
        <f t="shared" si="121"/>
        <v>118.422928</v>
      </c>
      <c r="BH161" s="62">
        <f t="shared" si="122"/>
        <v>119.61161299999998</v>
      </c>
      <c r="BI161" s="62">
        <f t="shared" si="123"/>
        <v>125.875878</v>
      </c>
      <c r="BJ161" s="62">
        <f t="shared" si="124"/>
        <v>117.70292799999999</v>
      </c>
      <c r="BK161" s="62">
        <f t="shared" si="125"/>
        <v>129.13386399999999</v>
      </c>
      <c r="BL161" s="62">
        <f t="shared" si="126"/>
        <v>122.45501239999999</v>
      </c>
      <c r="BM161" s="62">
        <f t="shared" si="127"/>
        <v>118.48792800000001</v>
      </c>
      <c r="BN161" s="63">
        <f t="shared" si="128"/>
        <v>121.24292799999999</v>
      </c>
      <c r="BO161" s="50"/>
      <c r="BP161" s="104"/>
      <c r="BX161" s="53">
        <f t="shared" si="92"/>
        <v>2027</v>
      </c>
      <c r="BY161" s="97">
        <f t="shared" si="129"/>
        <v>46631</v>
      </c>
      <c r="BZ161" s="56">
        <f t="shared" si="93"/>
        <v>8.7204162258482398</v>
      </c>
      <c r="CA161" s="56">
        <f t="shared" si="94"/>
        <v>8.0895751990348845</v>
      </c>
      <c r="CB161" s="56">
        <v>8.4868912838928043</v>
      </c>
      <c r="CC161" s="56">
        <v>8.3457678498313381</v>
      </c>
      <c r="CD161" s="56">
        <v>8.4868912838928043</v>
      </c>
      <c r="CE161" s="56">
        <f t="shared" si="95"/>
        <v>8.1258848037132001</v>
      </c>
      <c r="CF161" s="1"/>
      <c r="CG161" s="98">
        <v>2</v>
      </c>
      <c r="CH161" s="99">
        <v>-2.5</v>
      </c>
      <c r="CI161" s="99">
        <v>1</v>
      </c>
      <c r="CJ161" s="99">
        <v>-3</v>
      </c>
      <c r="CK161" s="99">
        <v>3.25</v>
      </c>
      <c r="CL161" s="99">
        <v>2.25</v>
      </c>
      <c r="CM161" s="99">
        <v>-5.1315599999999932</v>
      </c>
      <c r="CN161" s="100">
        <v>-3.0963799999999964</v>
      </c>
      <c r="CO161" s="13"/>
      <c r="CP161" s="101">
        <v>1.052854357234579</v>
      </c>
      <c r="CQ161" s="102">
        <v>1.0230821668067027</v>
      </c>
      <c r="CR161" s="102">
        <v>1.0155994863583759</v>
      </c>
      <c r="CS161" s="102">
        <v>0.94372136527211903</v>
      </c>
      <c r="CT161" s="102">
        <v>1.0490542974781265</v>
      </c>
      <c r="CU161" s="103">
        <v>1.0023200779546193</v>
      </c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</row>
    <row r="162" spans="1:143" ht="12.75" x14ac:dyDescent="0.2">
      <c r="A162" s="3">
        <f t="shared" si="91"/>
        <v>2027</v>
      </c>
      <c r="B162" s="43">
        <v>46661</v>
      </c>
      <c r="C162" s="43">
        <v>46691</v>
      </c>
      <c r="D162" s="44">
        <f t="shared" si="96"/>
        <v>46661</v>
      </c>
      <c r="E162" s="94">
        <v>132.4127</v>
      </c>
      <c r="F162" s="46">
        <v>109.5505</v>
      </c>
      <c r="G162" s="94">
        <v>112.62090000000001</v>
      </c>
      <c r="H162" s="46">
        <v>105.3935</v>
      </c>
      <c r="I162" s="94">
        <v>125.595</v>
      </c>
      <c r="J162" s="46">
        <v>103.2987</v>
      </c>
      <c r="K162" s="94">
        <v>130.1541</v>
      </c>
      <c r="L162" s="46">
        <v>112.7697</v>
      </c>
      <c r="M162" s="94">
        <v>124.86150000000001</v>
      </c>
      <c r="N162" s="46">
        <v>110.74630000000001</v>
      </c>
      <c r="O162" s="94">
        <f t="shared" si="98"/>
        <v>112.87090000000001</v>
      </c>
      <c r="P162" s="46">
        <f t="shared" si="99"/>
        <v>104.3935</v>
      </c>
      <c r="Q162" s="94">
        <f t="shared" si="100"/>
        <v>112.12090000000001</v>
      </c>
      <c r="R162" s="46">
        <f t="shared" si="101"/>
        <v>104.3935</v>
      </c>
      <c r="S162" s="94">
        <f t="shared" si="102"/>
        <v>115.62090000000001</v>
      </c>
      <c r="T162" s="46">
        <f t="shared" si="103"/>
        <v>106.3935</v>
      </c>
      <c r="U162" s="94">
        <f t="shared" si="104"/>
        <v>129.17840999999999</v>
      </c>
      <c r="V162" s="95">
        <f t="shared" si="105"/>
        <v>106.60015999999999</v>
      </c>
      <c r="W162" s="96">
        <v>8.6229510331758767</v>
      </c>
      <c r="X162" s="96">
        <v>9.1979041868971887</v>
      </c>
      <c r="Y162" s="96">
        <v>8.4977799621125634</v>
      </c>
      <c r="Z162" s="96">
        <v>8.4921525386599619</v>
      </c>
      <c r="AA162" s="96">
        <v>8.0226294027229628</v>
      </c>
      <c r="AB162" s="96">
        <v>8.9465028662922705</v>
      </c>
      <c r="AC162" s="96">
        <v>8.7689404611461068</v>
      </c>
      <c r="AD162" s="96">
        <v>8.44686005450734</v>
      </c>
      <c r="AE162" s="96">
        <v>8.0649283354630956</v>
      </c>
      <c r="AF162" s="96">
        <f t="shared" si="106"/>
        <v>8.9346946267853706</v>
      </c>
      <c r="AG162" s="96">
        <f t="shared" si="107"/>
        <v>8.6855167146430308</v>
      </c>
      <c r="AH162" s="96">
        <f t="shared" si="108"/>
        <v>8.6225609364159848</v>
      </c>
      <c r="AI162" s="96">
        <f t="shared" si="109"/>
        <v>8.853298650725943</v>
      </c>
      <c r="AJ162" s="96">
        <f t="shared" si="110"/>
        <v>8.7887796929586539</v>
      </c>
      <c r="AK162" s="126"/>
      <c r="AL162" s="99"/>
      <c r="AM162" s="13"/>
      <c r="AN162" s="13"/>
      <c r="AO162" s="13"/>
      <c r="AP162" s="13"/>
      <c r="AQ162" s="13"/>
      <c r="AR162" s="8">
        <f t="shared" si="111"/>
        <v>8.9442305937047539</v>
      </c>
      <c r="AS162" s="8">
        <f t="shared" si="112"/>
        <v>8.6168798399302169</v>
      </c>
      <c r="AT162" s="8">
        <f t="shared" si="113"/>
        <v>9.2832351162681022</v>
      </c>
      <c r="AU162" s="8">
        <f t="shared" si="114"/>
        <v>8.9434778252298397</v>
      </c>
      <c r="AV162" s="8">
        <f t="shared" si="97"/>
        <v>8.9469558437832291</v>
      </c>
      <c r="AW162" s="8"/>
      <c r="AX162" s="8">
        <f t="shared" si="115"/>
        <v>8.6452438488603605</v>
      </c>
      <c r="AY162" s="8">
        <f t="shared" si="116"/>
        <v>8.9293608941107117</v>
      </c>
      <c r="AZ162" s="8">
        <f t="shared" si="117"/>
        <v>8.9512004863636694</v>
      </c>
      <c r="BA162" s="8">
        <v>8.6425399295934078</v>
      </c>
      <c r="BB162" s="8">
        <f t="shared" si="118"/>
        <v>8.2425494648252524</v>
      </c>
      <c r="BC162" s="8">
        <v>8.4988422037022069</v>
      </c>
      <c r="BD162" s="8">
        <f t="shared" si="119"/>
        <v>8.5909399685182937</v>
      </c>
      <c r="BE162" s="5"/>
      <c r="BF162" s="60">
        <f t="shared" si="120"/>
        <v>122.581954</v>
      </c>
      <c r="BG162" s="62">
        <f t="shared" si="121"/>
        <v>109.51311799999999</v>
      </c>
      <c r="BH162" s="62">
        <f t="shared" si="122"/>
        <v>116.00759099999999</v>
      </c>
      <c r="BI162" s="62">
        <f t="shared" si="123"/>
        <v>118.79196400000001</v>
      </c>
      <c r="BJ162" s="62">
        <f t="shared" si="124"/>
        <v>108.798118</v>
      </c>
      <c r="BK162" s="62">
        <f t="shared" si="125"/>
        <v>122.67880799999999</v>
      </c>
      <c r="BL162" s="62">
        <f t="shared" si="126"/>
        <v>119.46976249999997</v>
      </c>
      <c r="BM162" s="62">
        <f t="shared" si="127"/>
        <v>109.225618</v>
      </c>
      <c r="BN162" s="63">
        <f t="shared" si="128"/>
        <v>111.65311800000001</v>
      </c>
      <c r="BO162" s="50"/>
      <c r="BP162" s="104"/>
      <c r="BX162" s="53">
        <f t="shared" si="92"/>
        <v>2027</v>
      </c>
      <c r="BY162" s="97">
        <f t="shared" si="129"/>
        <v>46661</v>
      </c>
      <c r="BZ162" s="56">
        <f t="shared" si="93"/>
        <v>8.7766715115881926</v>
      </c>
      <c r="CA162" s="56">
        <f t="shared" si="94"/>
        <v>8.2425494648252524</v>
      </c>
      <c r="CB162" s="56">
        <v>8.6392236030627974</v>
      </c>
      <c r="CC162" s="56">
        <v>8.4955959001601205</v>
      </c>
      <c r="CD162" s="56">
        <v>8.6392236030627974</v>
      </c>
      <c r="CE162" s="56">
        <f t="shared" si="95"/>
        <v>8.2790945594447489</v>
      </c>
      <c r="CF162" s="1"/>
      <c r="CG162" s="98">
        <v>0.25</v>
      </c>
      <c r="CH162" s="99">
        <v>-1</v>
      </c>
      <c r="CI162" s="99">
        <v>-0.5</v>
      </c>
      <c r="CJ162" s="99">
        <v>-1</v>
      </c>
      <c r="CK162" s="99">
        <v>3</v>
      </c>
      <c r="CL162" s="99">
        <v>1</v>
      </c>
      <c r="CM162" s="99">
        <v>-3.2342900000000014</v>
      </c>
      <c r="CN162" s="100">
        <v>-2.9503400000000042</v>
      </c>
      <c r="CO162" s="13"/>
      <c r="CP162" s="101">
        <v>1.0521118863692998</v>
      </c>
      <c r="CQ162" s="102">
        <v>1.0227697483179667</v>
      </c>
      <c r="CR162" s="102">
        <v>1.0153563418888611</v>
      </c>
      <c r="CS162" s="102">
        <v>0.94471093944679796</v>
      </c>
      <c r="CT162" s="102">
        <v>1.0481171220543335</v>
      </c>
      <c r="CU162" s="103">
        <v>1.002262443438914</v>
      </c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</row>
    <row r="163" spans="1:143" ht="12.75" x14ac:dyDescent="0.2">
      <c r="A163" s="3">
        <f t="shared" si="91"/>
        <v>2027</v>
      </c>
      <c r="B163" s="43">
        <v>46692</v>
      </c>
      <c r="C163" s="43">
        <v>46721</v>
      </c>
      <c r="D163" s="44">
        <f t="shared" si="96"/>
        <v>46692</v>
      </c>
      <c r="E163" s="94">
        <v>145.1429</v>
      </c>
      <c r="F163" s="46">
        <v>123.27290000000001</v>
      </c>
      <c r="G163" s="94">
        <v>113.3807</v>
      </c>
      <c r="H163" s="46">
        <v>108.2469</v>
      </c>
      <c r="I163" s="94">
        <v>137.82079999999999</v>
      </c>
      <c r="J163" s="46">
        <v>116.7409</v>
      </c>
      <c r="K163" s="94">
        <v>135.04239999999999</v>
      </c>
      <c r="L163" s="46">
        <v>119.617</v>
      </c>
      <c r="M163" s="94">
        <v>128.90690000000001</v>
      </c>
      <c r="N163" s="46">
        <v>116.1675</v>
      </c>
      <c r="O163" s="94">
        <f t="shared" si="98"/>
        <v>112.6307</v>
      </c>
      <c r="P163" s="46">
        <f t="shared" si="99"/>
        <v>107.2469</v>
      </c>
      <c r="Q163" s="94">
        <f t="shared" si="100"/>
        <v>112.8807</v>
      </c>
      <c r="R163" s="46">
        <f t="shared" si="101"/>
        <v>107.7469</v>
      </c>
      <c r="S163" s="94">
        <f t="shared" si="102"/>
        <v>116.1307</v>
      </c>
      <c r="T163" s="46">
        <f t="shared" si="103"/>
        <v>108.7469</v>
      </c>
      <c r="U163" s="94">
        <f t="shared" si="104"/>
        <v>142.1533</v>
      </c>
      <c r="V163" s="95">
        <f t="shared" si="105"/>
        <v>121.25146000000001</v>
      </c>
      <c r="W163" s="96">
        <v>8.9872010487171909</v>
      </c>
      <c r="X163" s="96">
        <v>9.5593750131586077</v>
      </c>
      <c r="Y163" s="96">
        <v>8.8774196908564349</v>
      </c>
      <c r="Z163" s="96">
        <v>8.9479865225688204</v>
      </c>
      <c r="AA163" s="96">
        <v>8.7363689029733784</v>
      </c>
      <c r="AB163" s="96">
        <v>9.2864931523486103</v>
      </c>
      <c r="AC163" s="96">
        <v>9.1241961544588932</v>
      </c>
      <c r="AD163" s="96">
        <v>9.1419364938311833</v>
      </c>
      <c r="AE163" s="96">
        <v>8.4068934055077165</v>
      </c>
      <c r="AF163" s="96">
        <f t="shared" si="106"/>
        <v>9.3896060424620611</v>
      </c>
      <c r="AG163" s="96">
        <f t="shared" si="107"/>
        <v>9.140955339437415</v>
      </c>
      <c r="AH163" s="96">
        <f t="shared" si="108"/>
        <v>9.0782636196322652</v>
      </c>
      <c r="AI163" s="96">
        <f t="shared" si="109"/>
        <v>9.5756167033662365</v>
      </c>
      <c r="AJ163" s="96">
        <f t="shared" si="110"/>
        <v>9.1440353888422283</v>
      </c>
      <c r="AK163" s="126"/>
      <c r="AL163" s="99"/>
      <c r="AM163" s="13"/>
      <c r="AN163" s="13"/>
      <c r="AO163" s="13"/>
      <c r="AP163" s="13"/>
      <c r="AQ163" s="13"/>
      <c r="AR163" s="8">
        <f t="shared" si="111"/>
        <v>9.3052994963501305</v>
      </c>
      <c r="AS163" s="8">
        <f t="shared" si="112"/>
        <v>9.32333012890658</v>
      </c>
      <c r="AT163" s="8">
        <f t="shared" si="113"/>
        <v>9.6579884682198873</v>
      </c>
      <c r="AU163" s="8">
        <f t="shared" si="114"/>
        <v>9.6767024586489576</v>
      </c>
      <c r="AV163" s="8">
        <f t="shared" si="97"/>
        <v>9.490830138031388</v>
      </c>
      <c r="AW163" s="8"/>
      <c r="AX163" s="8">
        <f t="shared" si="115"/>
        <v>9.1090553912991652</v>
      </c>
      <c r="AY163" s="8">
        <f t="shared" si="116"/>
        <v>9.2898435864626006</v>
      </c>
      <c r="AZ163" s="8">
        <f t="shared" si="117"/>
        <v>9.2913080278960276</v>
      </c>
      <c r="BA163" s="8">
        <v>9.1076764491014188</v>
      </c>
      <c r="BB163" s="8">
        <f t="shared" si="118"/>
        <v>8.9739148713734807</v>
      </c>
      <c r="BC163" s="8">
        <v>8.956331271446988</v>
      </c>
      <c r="BD163" s="8">
        <f t="shared" si="119"/>
        <v>9.0488344777185539</v>
      </c>
      <c r="BE163" s="5"/>
      <c r="BF163" s="60">
        <f t="shared" si="120"/>
        <v>135.7388</v>
      </c>
      <c r="BG163" s="62">
        <f t="shared" si="121"/>
        <v>111.17316599999999</v>
      </c>
      <c r="BH163" s="62">
        <f t="shared" si="122"/>
        <v>128.75644299999999</v>
      </c>
      <c r="BI163" s="62">
        <f t="shared" si="123"/>
        <v>123.42895799999999</v>
      </c>
      <c r="BJ163" s="62">
        <f t="shared" si="124"/>
        <v>110.67316600000001</v>
      </c>
      <c r="BK163" s="62">
        <f t="shared" si="125"/>
        <v>128.40947799999998</v>
      </c>
      <c r="BL163" s="62">
        <f t="shared" si="126"/>
        <v>133.1655088</v>
      </c>
      <c r="BM163" s="62">
        <f t="shared" si="127"/>
        <v>110.31566599999999</v>
      </c>
      <c r="BN163" s="63">
        <f t="shared" si="128"/>
        <v>112.95566599999999</v>
      </c>
      <c r="BO163" s="50"/>
      <c r="BP163" s="104"/>
      <c r="BX163" s="53">
        <f t="shared" si="92"/>
        <v>2027</v>
      </c>
      <c r="BY163" s="97">
        <f t="shared" si="129"/>
        <v>46692</v>
      </c>
      <c r="BZ163" s="56">
        <f t="shared" si="93"/>
        <v>9.1672875510406797</v>
      </c>
      <c r="CA163" s="56">
        <f t="shared" si="94"/>
        <v>8.9739148713734807</v>
      </c>
      <c r="CB163" s="56">
        <v>9.1043601225708066</v>
      </c>
      <c r="CC163" s="56">
        <v>8.9530858027252567</v>
      </c>
      <c r="CD163" s="56">
        <v>9.1043601225708066</v>
      </c>
      <c r="CE163" s="56">
        <f t="shared" si="95"/>
        <v>9.01158583638483</v>
      </c>
      <c r="CF163" s="1"/>
      <c r="CG163" s="98">
        <v>-0.75</v>
      </c>
      <c r="CH163" s="99">
        <v>-1</v>
      </c>
      <c r="CI163" s="99">
        <v>-0.5</v>
      </c>
      <c r="CJ163" s="99">
        <v>-0.5</v>
      </c>
      <c r="CK163" s="99">
        <v>2.75</v>
      </c>
      <c r="CL163" s="99">
        <v>0.5</v>
      </c>
      <c r="CM163" s="99">
        <v>-2.98960000000001</v>
      </c>
      <c r="CN163" s="100">
        <v>-2.0214399999999983</v>
      </c>
      <c r="CO163" s="13"/>
      <c r="CP163" s="101">
        <v>1.0493540662784167</v>
      </c>
      <c r="CQ163" s="102">
        <v>1.0215656132675082</v>
      </c>
      <c r="CR163" s="102">
        <v>1.0145593756466729</v>
      </c>
      <c r="CS163" s="102">
        <v>0.97635025275667375</v>
      </c>
      <c r="CT163" s="102">
        <v>1.0474385497894996</v>
      </c>
      <c r="CU163" s="103">
        <v>1.0021743542167976</v>
      </c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</row>
    <row r="164" spans="1:143" ht="12.75" x14ac:dyDescent="0.2">
      <c r="A164" s="3">
        <f t="shared" si="91"/>
        <v>2027</v>
      </c>
      <c r="B164" s="43">
        <v>46722</v>
      </c>
      <c r="C164" s="43">
        <v>46752</v>
      </c>
      <c r="D164" s="44">
        <f t="shared" si="96"/>
        <v>46722</v>
      </c>
      <c r="E164" s="94">
        <v>142.21690000000001</v>
      </c>
      <c r="F164" s="46">
        <v>119.8793</v>
      </c>
      <c r="G164" s="94">
        <v>114.7394</v>
      </c>
      <c r="H164" s="46">
        <v>110.2311</v>
      </c>
      <c r="I164" s="94">
        <v>136.9281</v>
      </c>
      <c r="J164" s="46">
        <v>113.4327</v>
      </c>
      <c r="K164" s="94">
        <v>131.9743</v>
      </c>
      <c r="L164" s="46">
        <v>118.5848</v>
      </c>
      <c r="M164" s="94">
        <v>127.6926</v>
      </c>
      <c r="N164" s="46">
        <v>117.8155</v>
      </c>
      <c r="O164" s="94">
        <f t="shared" si="98"/>
        <v>114.2394</v>
      </c>
      <c r="P164" s="46">
        <f t="shared" si="99"/>
        <v>109.7311</v>
      </c>
      <c r="Q164" s="94">
        <f t="shared" si="100"/>
        <v>114.2394</v>
      </c>
      <c r="R164" s="46">
        <f t="shared" si="101"/>
        <v>109.7311</v>
      </c>
      <c r="S164" s="94">
        <f t="shared" si="102"/>
        <v>117.2394</v>
      </c>
      <c r="T164" s="46">
        <f t="shared" si="103"/>
        <v>110.9811</v>
      </c>
      <c r="U164" s="94">
        <f t="shared" si="104"/>
        <v>138.05610000000001</v>
      </c>
      <c r="V164" s="95">
        <f t="shared" si="105"/>
        <v>117.30949</v>
      </c>
      <c r="W164" s="96">
        <v>9.3002723981651485</v>
      </c>
      <c r="X164" s="96">
        <v>9.7994713509765514</v>
      </c>
      <c r="Y164" s="96">
        <v>9.1865557054084839</v>
      </c>
      <c r="Z164" s="96">
        <v>9.1602641777447129</v>
      </c>
      <c r="AA164" s="96">
        <v>8.9519531123243627</v>
      </c>
      <c r="AB164" s="96">
        <v>9.3428652169304822</v>
      </c>
      <c r="AC164" s="96">
        <v>9.2395167448805413</v>
      </c>
      <c r="AD164" s="96">
        <v>9.2469501664748606</v>
      </c>
      <c r="AE164" s="96">
        <v>8.4550916591669516</v>
      </c>
      <c r="AF164" s="96">
        <f t="shared" si="106"/>
        <v>9.6106128620344187</v>
      </c>
      <c r="AG164" s="96">
        <f t="shared" si="107"/>
        <v>9.3575975806698928</v>
      </c>
      <c r="AH164" s="96">
        <f t="shared" si="108"/>
        <v>9.2919961276867227</v>
      </c>
      <c r="AI164" s="96">
        <f t="shared" si="109"/>
        <v>9.6959724909428893</v>
      </c>
      <c r="AJ164" s="96">
        <f t="shared" si="110"/>
        <v>9.2593559545878321</v>
      </c>
      <c r="AK164" s="126"/>
      <c r="AL164" s="99"/>
      <c r="AM164" s="13"/>
      <c r="AN164" s="13"/>
      <c r="AO164" s="13"/>
      <c r="AP164" s="13"/>
      <c r="AQ164" s="13"/>
      <c r="AR164" s="8">
        <f t="shared" si="111"/>
        <v>9.4225071296681993</v>
      </c>
      <c r="AS164" s="8">
        <f t="shared" si="112"/>
        <v>9.4300621876967785</v>
      </c>
      <c r="AT164" s="8">
        <f t="shared" si="113"/>
        <v>9.779638250680998</v>
      </c>
      <c r="AU164" s="8">
        <f t="shared" si="114"/>
        <v>9.787479644109391</v>
      </c>
      <c r="AV164" s="8">
        <f t="shared" si="97"/>
        <v>9.6049218030388417</v>
      </c>
      <c r="AW164" s="8"/>
      <c r="AX164" s="8">
        <f t="shared" si="115"/>
        <v>9.3250481214333671</v>
      </c>
      <c r="AY164" s="8">
        <f t="shared" si="116"/>
        <v>9.4068609283414926</v>
      </c>
      <c r="AZ164" s="8">
        <f t="shared" si="117"/>
        <v>9.3476995340135485</v>
      </c>
      <c r="BA164" s="8">
        <v>9.3242863050624258</v>
      </c>
      <c r="BB164" s="8">
        <f t="shared" si="118"/>
        <v>9.1948229658001477</v>
      </c>
      <c r="BC164" s="8">
        <v>9.169379778523469</v>
      </c>
      <c r="BD164" s="8">
        <f t="shared" si="119"/>
        <v>9.262071700396497</v>
      </c>
      <c r="BE164" s="5"/>
      <c r="BF164" s="60">
        <f t="shared" si="120"/>
        <v>132.61173199999999</v>
      </c>
      <c r="BG164" s="62">
        <f t="shared" si="121"/>
        <v>112.80083099999999</v>
      </c>
      <c r="BH164" s="62">
        <f t="shared" si="122"/>
        <v>126.82507799999999</v>
      </c>
      <c r="BI164" s="62">
        <f t="shared" si="123"/>
        <v>123.445447</v>
      </c>
      <c r="BJ164" s="62">
        <f t="shared" si="124"/>
        <v>112.30083099999999</v>
      </c>
      <c r="BK164" s="62">
        <f t="shared" si="125"/>
        <v>126.216815</v>
      </c>
      <c r="BL164" s="62">
        <f t="shared" si="126"/>
        <v>129.1350577</v>
      </c>
      <c r="BM164" s="62">
        <f t="shared" si="127"/>
        <v>112.30083099999999</v>
      </c>
      <c r="BN164" s="63">
        <f t="shared" si="128"/>
        <v>114.54833099999999</v>
      </c>
      <c r="BO164" s="50"/>
      <c r="BP164" s="104"/>
      <c r="BX164" s="53">
        <f t="shared" si="92"/>
        <v>2027</v>
      </c>
      <c r="BY164" s="97">
        <f t="shared" si="129"/>
        <v>46722</v>
      </c>
      <c r="BZ164" s="56">
        <f t="shared" si="93"/>
        <v>9.4853614419266226</v>
      </c>
      <c r="CA164" s="56">
        <f t="shared" si="94"/>
        <v>9.1948229658001477</v>
      </c>
      <c r="CB164" s="56">
        <v>9.3209699785318136</v>
      </c>
      <c r="CC164" s="56">
        <v>9.1661346985700014</v>
      </c>
      <c r="CD164" s="56">
        <v>9.3209699785318136</v>
      </c>
      <c r="CE164" s="56">
        <f t="shared" si="95"/>
        <v>9.2328339986908485</v>
      </c>
      <c r="CF164" s="1"/>
      <c r="CG164" s="98">
        <v>-0.5</v>
      </c>
      <c r="CH164" s="99">
        <v>-0.5</v>
      </c>
      <c r="CI164" s="99">
        <v>-0.5</v>
      </c>
      <c r="CJ164" s="99">
        <v>-0.5</v>
      </c>
      <c r="CK164" s="99">
        <v>2.5</v>
      </c>
      <c r="CL164" s="99">
        <v>0.75</v>
      </c>
      <c r="CM164" s="99">
        <v>-4.1608000000000089</v>
      </c>
      <c r="CN164" s="100">
        <v>-2.5698100000000039</v>
      </c>
      <c r="CO164" s="13"/>
      <c r="CP164" s="101">
        <v>1.0491632856379676</v>
      </c>
      <c r="CQ164" s="102">
        <v>1.02154232662903</v>
      </c>
      <c r="CR164" s="102">
        <v>1.0143808024949825</v>
      </c>
      <c r="CS164" s="102">
        <v>0.9772592731630545</v>
      </c>
      <c r="CT164" s="102">
        <v>1.0485589644568405</v>
      </c>
      <c r="CU164" s="103">
        <v>1.0021472129176328</v>
      </c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</row>
    <row r="165" spans="1:143" ht="12.75" x14ac:dyDescent="0.2">
      <c r="A165" s="3">
        <f t="shared" si="91"/>
        <v>2028</v>
      </c>
      <c r="B165" s="43">
        <v>46753</v>
      </c>
      <c r="C165" s="43">
        <v>46783</v>
      </c>
      <c r="D165" s="44">
        <f t="shared" si="96"/>
        <v>46753</v>
      </c>
      <c r="E165" s="94">
        <v>146.2784</v>
      </c>
      <c r="F165" s="46">
        <v>122.2786</v>
      </c>
      <c r="G165" s="94">
        <v>121.1456</v>
      </c>
      <c r="H165" s="46">
        <v>116.6382</v>
      </c>
      <c r="I165" s="94">
        <v>138.7355</v>
      </c>
      <c r="J165" s="46">
        <v>115.5646</v>
      </c>
      <c r="K165" s="94">
        <v>137.50720000000001</v>
      </c>
      <c r="L165" s="46">
        <v>123.6049</v>
      </c>
      <c r="M165" s="94">
        <v>133.89070000000001</v>
      </c>
      <c r="N165" s="46">
        <v>123.17489999999999</v>
      </c>
      <c r="O165" s="94">
        <f t="shared" si="98"/>
        <v>120.6456</v>
      </c>
      <c r="P165" s="46">
        <f t="shared" si="99"/>
        <v>116.1382</v>
      </c>
      <c r="Q165" s="94">
        <f t="shared" si="100"/>
        <v>120.6456</v>
      </c>
      <c r="R165" s="46">
        <f t="shared" si="101"/>
        <v>116.1382</v>
      </c>
      <c r="S165" s="94">
        <f t="shared" si="102"/>
        <v>122.8956</v>
      </c>
      <c r="T165" s="46">
        <f t="shared" si="103"/>
        <v>115.1382</v>
      </c>
      <c r="U165" s="94">
        <f t="shared" si="104"/>
        <v>139.52343999999999</v>
      </c>
      <c r="V165" s="95">
        <f t="shared" si="105"/>
        <v>117.95948</v>
      </c>
      <c r="W165" s="96">
        <v>9.6229602212444902</v>
      </c>
      <c r="X165" s="96">
        <v>9.8556246770579499</v>
      </c>
      <c r="Y165" s="96">
        <v>9.4752203818709617</v>
      </c>
      <c r="Z165" s="96">
        <v>9.5567225572464967</v>
      </c>
      <c r="AA165" s="96">
        <v>9.3329648862420829</v>
      </c>
      <c r="AB165" s="96">
        <v>9.6329341295516997</v>
      </c>
      <c r="AC165" s="96">
        <v>9.693055788826884</v>
      </c>
      <c r="AD165" s="96">
        <v>9.7216971513482964</v>
      </c>
      <c r="AE165" s="96">
        <v>9.0036455597718881</v>
      </c>
      <c r="AF165" s="96">
        <f t="shared" si="106"/>
        <v>10.003329897112119</v>
      </c>
      <c r="AG165" s="96">
        <f t="shared" si="107"/>
        <v>9.7527213055871762</v>
      </c>
      <c r="AH165" s="96">
        <f t="shared" si="108"/>
        <v>9.6868262929087745</v>
      </c>
      <c r="AI165" s="96">
        <f t="shared" si="109"/>
        <v>10.171033459253595</v>
      </c>
      <c r="AJ165" s="96">
        <f t="shared" si="110"/>
        <v>9.7125129840243254</v>
      </c>
      <c r="AK165" s="126"/>
      <c r="AL165" s="99"/>
      <c r="AM165" s="13"/>
      <c r="AN165" s="13"/>
      <c r="AO165" s="13"/>
      <c r="AP165" s="13"/>
      <c r="AQ165" s="13"/>
      <c r="AR165" s="8">
        <f t="shared" si="111"/>
        <v>9.8834676377953894</v>
      </c>
      <c r="AS165" s="8">
        <f t="shared" si="112"/>
        <v>9.9125776718653285</v>
      </c>
      <c r="AT165" s="8">
        <f t="shared" si="113"/>
        <v>10.258069082781002</v>
      </c>
      <c r="AU165" s="8">
        <f t="shared" si="114"/>
        <v>10.288282382135266</v>
      </c>
      <c r="AV165" s="8">
        <f t="shared" si="97"/>
        <v>10.085599193644248</v>
      </c>
      <c r="AW165" s="8"/>
      <c r="AX165" s="8">
        <f t="shared" si="115"/>
        <v>9.7284449259732355</v>
      </c>
      <c r="AY165" s="8">
        <f t="shared" si="116"/>
        <v>9.8670730480232205</v>
      </c>
      <c r="AZ165" s="8">
        <f t="shared" si="117"/>
        <v>9.6378684852824055</v>
      </c>
      <c r="BA165" s="8">
        <v>9.7293553457848709</v>
      </c>
      <c r="BB165" s="8">
        <f t="shared" si="118"/>
        <v>9.5852438838426934</v>
      </c>
      <c r="BC165" s="8">
        <v>9.5677889552709718</v>
      </c>
      <c r="BD165" s="8">
        <f t="shared" si="119"/>
        <v>9.6603222071788011</v>
      </c>
      <c r="BE165" s="5"/>
      <c r="BF165" s="60">
        <f t="shared" si="120"/>
        <v>135.95848599999999</v>
      </c>
      <c r="BG165" s="62">
        <f t="shared" si="121"/>
        <v>119.20741799999999</v>
      </c>
      <c r="BH165" s="62">
        <f t="shared" si="122"/>
        <v>128.77201299999999</v>
      </c>
      <c r="BI165" s="62">
        <f t="shared" si="123"/>
        <v>129.282906</v>
      </c>
      <c r="BJ165" s="62">
        <f t="shared" si="124"/>
        <v>118.70741799999999</v>
      </c>
      <c r="BK165" s="62">
        <f t="shared" si="125"/>
        <v>131.529211</v>
      </c>
      <c r="BL165" s="62">
        <f t="shared" si="126"/>
        <v>130.25093719999998</v>
      </c>
      <c r="BM165" s="62">
        <f t="shared" si="127"/>
        <v>118.70741799999999</v>
      </c>
      <c r="BN165" s="63">
        <f t="shared" si="128"/>
        <v>119.55991799999998</v>
      </c>
      <c r="BO165" s="50"/>
      <c r="BP165" s="104"/>
      <c r="BX165" s="53">
        <f t="shared" si="92"/>
        <v>2028</v>
      </c>
      <c r="BY165" s="97">
        <f t="shared" si="129"/>
        <v>46753</v>
      </c>
      <c r="BZ165" s="56">
        <f t="shared" si="93"/>
        <v>9.7823721183979444</v>
      </c>
      <c r="CA165" s="56">
        <f t="shared" si="94"/>
        <v>9.5852438838426934</v>
      </c>
      <c r="CB165" s="56">
        <v>9.7260390192542605</v>
      </c>
      <c r="CC165" s="56">
        <v>9.5645446023296081</v>
      </c>
      <c r="CD165" s="56">
        <v>9.7260390192542605</v>
      </c>
      <c r="CE165" s="56">
        <f t="shared" si="95"/>
        <v>9.6238559341564898</v>
      </c>
      <c r="CF165" s="1"/>
      <c r="CG165" s="98">
        <v>-0.5</v>
      </c>
      <c r="CH165" s="99">
        <v>-0.5</v>
      </c>
      <c r="CI165" s="99">
        <v>-0.5</v>
      </c>
      <c r="CJ165" s="99">
        <v>-0.5</v>
      </c>
      <c r="CK165" s="99">
        <v>1.75</v>
      </c>
      <c r="CL165" s="99">
        <v>-1.5</v>
      </c>
      <c r="CM165" s="99">
        <v>-6.754959999999997</v>
      </c>
      <c r="CN165" s="100">
        <v>-4.3191199999999981</v>
      </c>
      <c r="CO165" s="13"/>
      <c r="CP165" s="101">
        <v>1.0467322701051918</v>
      </c>
      <c r="CQ165" s="102">
        <v>1.0205089921954531</v>
      </c>
      <c r="CR165" s="102">
        <v>1.0136138445877165</v>
      </c>
      <c r="CS165" s="102">
        <v>0.97658635900916191</v>
      </c>
      <c r="CT165" s="102">
        <v>1.0462199450270862</v>
      </c>
      <c r="CU165" s="103">
        <v>1.002007333458234</v>
      </c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</row>
    <row r="166" spans="1:143" ht="12.75" x14ac:dyDescent="0.2">
      <c r="A166" s="3">
        <f t="shared" si="91"/>
        <v>2028</v>
      </c>
      <c r="B166" s="43">
        <v>46784</v>
      </c>
      <c r="C166" s="43">
        <v>46812</v>
      </c>
      <c r="D166" s="44">
        <f t="shared" si="96"/>
        <v>46784</v>
      </c>
      <c r="E166" s="94">
        <v>144.4109</v>
      </c>
      <c r="F166" s="46">
        <v>121.0151</v>
      </c>
      <c r="G166" s="94">
        <v>118.22239999999999</v>
      </c>
      <c r="H166" s="46">
        <v>113.8275</v>
      </c>
      <c r="I166" s="94">
        <v>137.28489999999999</v>
      </c>
      <c r="J166" s="46">
        <v>114.2899</v>
      </c>
      <c r="K166" s="94">
        <v>134.2081</v>
      </c>
      <c r="L166" s="46">
        <v>120.6999</v>
      </c>
      <c r="M166" s="94">
        <v>129.3468</v>
      </c>
      <c r="N166" s="46">
        <v>119.52679999999999</v>
      </c>
      <c r="O166" s="94">
        <f t="shared" si="98"/>
        <v>117.22239999999999</v>
      </c>
      <c r="P166" s="46">
        <f t="shared" si="99"/>
        <v>112.5775</v>
      </c>
      <c r="Q166" s="94">
        <f t="shared" si="100"/>
        <v>118.22239999999999</v>
      </c>
      <c r="R166" s="46">
        <f t="shared" si="101"/>
        <v>113.3275</v>
      </c>
      <c r="S166" s="94">
        <f t="shared" si="102"/>
        <v>120.72239999999999</v>
      </c>
      <c r="T166" s="46">
        <f t="shared" si="103"/>
        <v>116.0775</v>
      </c>
      <c r="U166" s="94">
        <f t="shared" si="104"/>
        <v>141.23388</v>
      </c>
      <c r="V166" s="95">
        <f t="shared" si="105"/>
        <v>116.98106</v>
      </c>
      <c r="W166" s="96">
        <v>9.5286192122936839</v>
      </c>
      <c r="X166" s="96">
        <v>9.4675482738220165</v>
      </c>
      <c r="Y166" s="96">
        <v>9.2402927302793803</v>
      </c>
      <c r="Z166" s="96">
        <v>9.2065708826040655</v>
      </c>
      <c r="AA166" s="96">
        <v>9.0087544599767853</v>
      </c>
      <c r="AB166" s="96">
        <v>9.208576733985339</v>
      </c>
      <c r="AC166" s="96">
        <v>9.2612948554161036</v>
      </c>
      <c r="AD166" s="96">
        <v>9.2886579953241402</v>
      </c>
      <c r="AE166" s="96">
        <v>8.6421858625645722</v>
      </c>
      <c r="AF166" s="96">
        <f t="shared" si="106"/>
        <v>9.6521442673415763</v>
      </c>
      <c r="AG166" s="96">
        <f t="shared" si="107"/>
        <v>9.402052422865907</v>
      </c>
      <c r="AH166" s="96">
        <f t="shared" si="108"/>
        <v>9.3365460009467114</v>
      </c>
      <c r="AI166" s="96">
        <f t="shared" si="109"/>
        <v>9.7360462958753775</v>
      </c>
      <c r="AJ166" s="96">
        <f t="shared" si="110"/>
        <v>9.2807521747476223</v>
      </c>
      <c r="AK166" s="126"/>
      <c r="AL166" s="99"/>
      <c r="AM166" s="13"/>
      <c r="AN166" s="13"/>
      <c r="AO166" s="13"/>
      <c r="AP166" s="13"/>
      <c r="AQ166" s="13"/>
      <c r="AR166" s="8">
        <f t="shared" si="111"/>
        <v>9.4446416052608022</v>
      </c>
      <c r="AS166" s="8">
        <f t="shared" si="112"/>
        <v>9.4724525005835361</v>
      </c>
      <c r="AT166" s="8">
        <f t="shared" si="113"/>
        <v>9.8026116190914312</v>
      </c>
      <c r="AU166" s="8">
        <f t="shared" si="114"/>
        <v>9.8314765425634238</v>
      </c>
      <c r="AV166" s="8">
        <f t="shared" si="97"/>
        <v>9.6377955668747983</v>
      </c>
      <c r="AW166" s="8"/>
      <c r="AX166" s="8">
        <f t="shared" si="115"/>
        <v>9.3721652407448772</v>
      </c>
      <c r="AY166" s="8">
        <f t="shared" si="116"/>
        <v>9.4289594676977195</v>
      </c>
      <c r="AZ166" s="8">
        <f t="shared" si="117"/>
        <v>9.2133647378040653</v>
      </c>
      <c r="BA166" s="8">
        <v>9.3720574951125748</v>
      </c>
      <c r="BB166" s="8">
        <f t="shared" si="118"/>
        <v>9.253027031434355</v>
      </c>
      <c r="BC166" s="8">
        <v>9.2163655478288309</v>
      </c>
      <c r="BD166" s="8">
        <f t="shared" si="119"/>
        <v>9.3085877273772635</v>
      </c>
      <c r="BE166" s="5"/>
      <c r="BF166" s="60">
        <f t="shared" si="120"/>
        <v>134.350706</v>
      </c>
      <c r="BG166" s="62">
        <f t="shared" si="121"/>
        <v>116.33259299999999</v>
      </c>
      <c r="BH166" s="62">
        <f t="shared" si="122"/>
        <v>127.39704999999998</v>
      </c>
      <c r="BI166" s="62">
        <f t="shared" si="123"/>
        <v>125.12419999999999</v>
      </c>
      <c r="BJ166" s="62">
        <f t="shared" si="124"/>
        <v>116.117593</v>
      </c>
      <c r="BK166" s="62">
        <f t="shared" si="125"/>
        <v>128.399574</v>
      </c>
      <c r="BL166" s="62">
        <f t="shared" si="126"/>
        <v>130.80516739999999</v>
      </c>
      <c r="BM166" s="62">
        <f t="shared" si="127"/>
        <v>115.22509299999999</v>
      </c>
      <c r="BN166" s="63">
        <f t="shared" si="128"/>
        <v>118.72509299999999</v>
      </c>
      <c r="BO166" s="50"/>
      <c r="BP166" s="104"/>
      <c r="BX166" s="53">
        <f t="shared" si="92"/>
        <v>2028</v>
      </c>
      <c r="BY166" s="97">
        <f t="shared" si="129"/>
        <v>46784</v>
      </c>
      <c r="BZ166" s="56">
        <f t="shared" si="93"/>
        <v>9.5406521352807712</v>
      </c>
      <c r="CA166" s="56">
        <f t="shared" si="94"/>
        <v>9.253027031434355</v>
      </c>
      <c r="CB166" s="56">
        <v>9.3687411685819644</v>
      </c>
      <c r="CC166" s="56">
        <v>9.2131205536144076</v>
      </c>
      <c r="CD166" s="56">
        <v>9.3687411685819644</v>
      </c>
      <c r="CE166" s="56">
        <f t="shared" si="95"/>
        <v>9.291127664179788</v>
      </c>
      <c r="CF166" s="1"/>
      <c r="CG166" s="98">
        <v>-1</v>
      </c>
      <c r="CH166" s="99">
        <v>-1.25</v>
      </c>
      <c r="CI166" s="99">
        <v>0</v>
      </c>
      <c r="CJ166" s="99">
        <v>-0.5</v>
      </c>
      <c r="CK166" s="99">
        <v>2.5</v>
      </c>
      <c r="CL166" s="99">
        <v>2.25</v>
      </c>
      <c r="CM166" s="99">
        <v>-3.1770199999999988</v>
      </c>
      <c r="CN166" s="100">
        <v>-4.0340400000000045</v>
      </c>
      <c r="CO166" s="13"/>
      <c r="CP166" s="101">
        <v>1.0483973230010566</v>
      </c>
      <c r="CQ166" s="102">
        <v>1.0212328284607255</v>
      </c>
      <c r="CR166" s="102">
        <v>1.0141176470588236</v>
      </c>
      <c r="CS166" s="102">
        <v>0.97851356111306798</v>
      </c>
      <c r="CT166" s="102">
        <v>1.0481650094961457</v>
      </c>
      <c r="CU166" s="103">
        <v>1.0021009286104459</v>
      </c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</row>
    <row r="167" spans="1:143" ht="12.75" x14ac:dyDescent="0.2">
      <c r="A167" s="3">
        <f t="shared" si="91"/>
        <v>2028</v>
      </c>
      <c r="B167" s="43">
        <v>46813</v>
      </c>
      <c r="C167" s="43">
        <v>46843</v>
      </c>
      <c r="D167" s="44">
        <f t="shared" si="96"/>
        <v>46813</v>
      </c>
      <c r="E167" s="94">
        <v>115.4361</v>
      </c>
      <c r="F167" s="46">
        <v>102.4307</v>
      </c>
      <c r="G167" s="94">
        <v>108.5731</v>
      </c>
      <c r="H167" s="46">
        <v>105.71639999999999</v>
      </c>
      <c r="I167" s="94">
        <v>108.6285</v>
      </c>
      <c r="J167" s="46">
        <v>96.15558</v>
      </c>
      <c r="K167" s="94">
        <v>117.2957</v>
      </c>
      <c r="L167" s="46">
        <v>110.22580000000001</v>
      </c>
      <c r="M167" s="94">
        <v>114.8383</v>
      </c>
      <c r="N167" s="46">
        <v>109.4141</v>
      </c>
      <c r="O167" s="94">
        <f t="shared" si="98"/>
        <v>107.5731</v>
      </c>
      <c r="P167" s="46">
        <f t="shared" si="99"/>
        <v>104.21639999999999</v>
      </c>
      <c r="Q167" s="94">
        <f t="shared" si="100"/>
        <v>108.5731</v>
      </c>
      <c r="R167" s="46">
        <f t="shared" si="101"/>
        <v>105.21639999999999</v>
      </c>
      <c r="S167" s="94">
        <f t="shared" si="102"/>
        <v>110.8231</v>
      </c>
      <c r="T167" s="46">
        <f t="shared" si="103"/>
        <v>107.71639999999999</v>
      </c>
      <c r="U167" s="94">
        <f t="shared" si="104"/>
        <v>112.571</v>
      </c>
      <c r="V167" s="95">
        <f t="shared" si="105"/>
        <v>100.32066</v>
      </c>
      <c r="W167" s="96">
        <v>8.5333602828777266</v>
      </c>
      <c r="X167" s="96">
        <v>8.5526505418389203</v>
      </c>
      <c r="Y167" s="96">
        <v>8.2863288530821873</v>
      </c>
      <c r="Z167" s="96">
        <v>8.3506127632577218</v>
      </c>
      <c r="AA167" s="96">
        <v>8.1463096828841213</v>
      </c>
      <c r="AB167" s="96">
        <v>8.7745018762350782</v>
      </c>
      <c r="AC167" s="96">
        <v>8.6783835258995499</v>
      </c>
      <c r="AD167" s="96">
        <v>8.5845260646504897</v>
      </c>
      <c r="AE167" s="96">
        <v>8.018257228812196</v>
      </c>
      <c r="AF167" s="96">
        <f t="shared" si="106"/>
        <v>8.793074863038262</v>
      </c>
      <c r="AG167" s="96">
        <f t="shared" si="107"/>
        <v>8.5446682605522657</v>
      </c>
      <c r="AH167" s="96">
        <f t="shared" si="108"/>
        <v>8.4800695722817565</v>
      </c>
      <c r="AI167" s="96">
        <f t="shared" si="109"/>
        <v>9.0264644191724628</v>
      </c>
      <c r="AJ167" s="96">
        <f t="shared" si="110"/>
        <v>8.6978409123976892</v>
      </c>
      <c r="AK167" s="126"/>
      <c r="AL167" s="99"/>
      <c r="AM167" s="13"/>
      <c r="AN167" s="13"/>
      <c r="AO167" s="13"/>
      <c r="AP167" s="13"/>
      <c r="AQ167" s="13"/>
      <c r="AR167" s="8">
        <f t="shared" si="111"/>
        <v>8.8521918344339365</v>
      </c>
      <c r="AS167" s="8">
        <f t="shared" si="112"/>
        <v>8.7567985411632172</v>
      </c>
      <c r="AT167" s="8">
        <f t="shared" si="113"/>
        <v>9.1877081038515875</v>
      </c>
      <c r="AU167" s="8">
        <f t="shared" si="114"/>
        <v>9.0886994211735548</v>
      </c>
      <c r="AV167" s="8">
        <f t="shared" si="97"/>
        <v>8.9713494751555736</v>
      </c>
      <c r="AW167" s="8"/>
      <c r="AX167" s="8">
        <f t="shared" si="115"/>
        <v>8.5012269833717156</v>
      </c>
      <c r="AY167" s="8">
        <f t="shared" si="116"/>
        <v>8.8374715635713326</v>
      </c>
      <c r="AZ167" s="8">
        <f t="shared" si="117"/>
        <v>8.7791401767941508</v>
      </c>
      <c r="BA167" s="8">
        <v>8.4986307295472585</v>
      </c>
      <c r="BB167" s="8">
        <f t="shared" si="118"/>
        <v>8.3692840484518118</v>
      </c>
      <c r="BC167" s="8">
        <v>8.357299058823692</v>
      </c>
      <c r="BD167" s="8">
        <f t="shared" si="119"/>
        <v>8.4487603849901767</v>
      </c>
      <c r="BE167" s="5"/>
      <c r="BF167" s="60">
        <f t="shared" si="120"/>
        <v>109.84377799999999</v>
      </c>
      <c r="BG167" s="62">
        <f t="shared" si="121"/>
        <v>107.344719</v>
      </c>
      <c r="BH167" s="62">
        <f t="shared" si="122"/>
        <v>103.2651444</v>
      </c>
      <c r="BI167" s="62">
        <f t="shared" si="123"/>
        <v>112.505894</v>
      </c>
      <c r="BJ167" s="62">
        <f t="shared" si="124"/>
        <v>107.12971899999999</v>
      </c>
      <c r="BK167" s="62">
        <f t="shared" si="125"/>
        <v>114.25564299999999</v>
      </c>
      <c r="BL167" s="62">
        <f t="shared" si="126"/>
        <v>107.3033538</v>
      </c>
      <c r="BM167" s="62">
        <f t="shared" si="127"/>
        <v>106.12971899999999</v>
      </c>
      <c r="BN167" s="63">
        <f t="shared" si="128"/>
        <v>109.48721899999998</v>
      </c>
      <c r="BO167" s="50"/>
      <c r="BP167" s="104"/>
      <c r="BX167" s="53">
        <f t="shared" si="92"/>
        <v>2028</v>
      </c>
      <c r="BY167" s="97">
        <f t="shared" si="129"/>
        <v>46813</v>
      </c>
      <c r="BZ167" s="56">
        <f t="shared" si="93"/>
        <v>8.5591068351499011</v>
      </c>
      <c r="CA167" s="56">
        <f t="shared" si="94"/>
        <v>8.3692840484518118</v>
      </c>
      <c r="CB167" s="56">
        <v>8.4953144030166463</v>
      </c>
      <c r="CC167" s="56">
        <v>8.3540524969954362</v>
      </c>
      <c r="CD167" s="56">
        <v>8.4953144030166463</v>
      </c>
      <c r="CE167" s="56">
        <f t="shared" si="95"/>
        <v>8.406024239413096</v>
      </c>
      <c r="CF167" s="1"/>
      <c r="CG167" s="98">
        <v>-1</v>
      </c>
      <c r="CH167" s="99">
        <v>-1.5</v>
      </c>
      <c r="CI167" s="99">
        <v>0</v>
      </c>
      <c r="CJ167" s="99">
        <v>-0.5</v>
      </c>
      <c r="CK167" s="99">
        <v>2.25</v>
      </c>
      <c r="CL167" s="99">
        <v>2</v>
      </c>
      <c r="CM167" s="99">
        <v>-2.8651000000000053</v>
      </c>
      <c r="CN167" s="100">
        <v>-2.1100399999999979</v>
      </c>
      <c r="CO167" s="13"/>
      <c r="CP167" s="101">
        <v>1.0529855846899465</v>
      </c>
      <c r="CQ167" s="102">
        <v>1.023238473965453</v>
      </c>
      <c r="CR167" s="102">
        <v>1.0155026718031566</v>
      </c>
      <c r="CS167" s="102">
        <v>0.97553436063129118</v>
      </c>
      <c r="CT167" s="102">
        <v>1.0514808099123603</v>
      </c>
      <c r="CU167" s="103">
        <v>1.0022420519259228</v>
      </c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</row>
    <row r="168" spans="1:143" ht="12.75" x14ac:dyDescent="0.2">
      <c r="A168" s="3">
        <f t="shared" si="91"/>
        <v>2028</v>
      </c>
      <c r="B168" s="43">
        <v>46844</v>
      </c>
      <c r="C168" s="43">
        <v>46873</v>
      </c>
      <c r="D168" s="44">
        <f t="shared" si="96"/>
        <v>46844</v>
      </c>
      <c r="E168" s="94">
        <v>108.893</v>
      </c>
      <c r="F168" s="46">
        <v>100.0098</v>
      </c>
      <c r="G168" s="94">
        <v>108.2028</v>
      </c>
      <c r="H168" s="46">
        <v>104.7052</v>
      </c>
      <c r="I168" s="94">
        <v>102.3283</v>
      </c>
      <c r="J168" s="46">
        <v>93.836039999999997</v>
      </c>
      <c r="K168" s="94">
        <v>118.5548</v>
      </c>
      <c r="L168" s="46">
        <v>111.21720000000001</v>
      </c>
      <c r="M168" s="94">
        <v>114.0677</v>
      </c>
      <c r="N168" s="46">
        <v>108.6088</v>
      </c>
      <c r="O168" s="94">
        <f t="shared" si="98"/>
        <v>106.9528</v>
      </c>
      <c r="P168" s="46">
        <f t="shared" si="99"/>
        <v>103.7052</v>
      </c>
      <c r="Q168" s="94">
        <f t="shared" si="100"/>
        <v>105.2028</v>
      </c>
      <c r="R168" s="46">
        <f t="shared" si="101"/>
        <v>103.9552</v>
      </c>
      <c r="S168" s="94">
        <f t="shared" si="102"/>
        <v>110.4528</v>
      </c>
      <c r="T168" s="46">
        <f t="shared" si="103"/>
        <v>102.7052</v>
      </c>
      <c r="U168" s="94">
        <f t="shared" si="104"/>
        <v>108.76026999999999</v>
      </c>
      <c r="V168" s="95">
        <f t="shared" si="105"/>
        <v>104.40821</v>
      </c>
      <c r="W168" s="96">
        <v>8.4257992349631436</v>
      </c>
      <c r="X168" s="96">
        <v>8.3736749801475678</v>
      </c>
      <c r="Y168" s="96">
        <v>8.1534393706485986</v>
      </c>
      <c r="Z168" s="96">
        <v>8.2335947676258261</v>
      </c>
      <c r="AA168" s="96">
        <v>7.7731028902418311</v>
      </c>
      <c r="AB168" s="96">
        <v>8.6255272020874045</v>
      </c>
      <c r="AC168" s="96">
        <v>8.4364145881744754</v>
      </c>
      <c r="AD168" s="96">
        <v>8.1066840819423245</v>
      </c>
      <c r="AE168" s="96">
        <v>7.7581054855869143</v>
      </c>
      <c r="AF168" s="96">
        <f t="shared" si="106"/>
        <v>8.6607496274076556</v>
      </c>
      <c r="AG168" s="96">
        <f t="shared" si="107"/>
        <v>8.4198669749281958</v>
      </c>
      <c r="AH168" s="96">
        <f t="shared" si="108"/>
        <v>8.3603273209227726</v>
      </c>
      <c r="AI168" s="96">
        <f t="shared" si="109"/>
        <v>8.4929760877670848</v>
      </c>
      <c r="AJ168" s="96">
        <f t="shared" si="110"/>
        <v>8.4558718622023701</v>
      </c>
      <c r="AK168" s="126"/>
      <c r="AL168" s="99"/>
      <c r="AM168" s="13"/>
      <c r="AN168" s="13"/>
      <c r="AO168" s="13"/>
      <c r="AP168" s="13"/>
      <c r="AQ168" s="13"/>
      <c r="AR168" s="8">
        <f t="shared" si="111"/>
        <v>8.606263449714886</v>
      </c>
      <c r="AS168" s="8">
        <f t="shared" si="112"/>
        <v>8.2711374143127596</v>
      </c>
      <c r="AT168" s="8">
        <f t="shared" si="113"/>
        <v>8.9324590756513675</v>
      </c>
      <c r="AU168" s="8">
        <f t="shared" si="114"/>
        <v>8.5846318211491788</v>
      </c>
      <c r="AV168" s="8">
        <f t="shared" si="97"/>
        <v>8.5986229402070489</v>
      </c>
      <c r="AW168" s="8"/>
      <c r="AX168" s="8">
        <f t="shared" si="115"/>
        <v>8.3821610537503322</v>
      </c>
      <c r="AY168" s="8">
        <f t="shared" si="116"/>
        <v>8.5919424537539069</v>
      </c>
      <c r="AZ168" s="8">
        <f t="shared" si="117"/>
        <v>8.6301141244246615</v>
      </c>
      <c r="BA168" s="8">
        <v>8.3792246563940456</v>
      </c>
      <c r="BB168" s="8">
        <f t="shared" si="118"/>
        <v>7.9868608568929522</v>
      </c>
      <c r="BC168" s="8">
        <v>8.2398561774354295</v>
      </c>
      <c r="BD168" s="8">
        <f t="shared" si="119"/>
        <v>8.3312134280520596</v>
      </c>
      <c r="BE168" s="5"/>
      <c r="BF168" s="60">
        <f t="shared" si="120"/>
        <v>105.07322399999998</v>
      </c>
      <c r="BG168" s="62">
        <f t="shared" si="121"/>
        <v>106.698832</v>
      </c>
      <c r="BH168" s="62">
        <f t="shared" si="122"/>
        <v>98.676628199999982</v>
      </c>
      <c r="BI168" s="62">
        <f t="shared" si="123"/>
        <v>111.720373</v>
      </c>
      <c r="BJ168" s="62">
        <f t="shared" si="124"/>
        <v>104.66633199999998</v>
      </c>
      <c r="BK168" s="62">
        <f t="shared" si="125"/>
        <v>115.399632</v>
      </c>
      <c r="BL168" s="62">
        <f t="shared" si="126"/>
        <v>106.88888419999998</v>
      </c>
      <c r="BM168" s="62">
        <f t="shared" si="127"/>
        <v>105.556332</v>
      </c>
      <c r="BN168" s="63">
        <f t="shared" si="128"/>
        <v>107.121332</v>
      </c>
      <c r="BO168" s="50"/>
      <c r="BP168" s="104"/>
      <c r="BX168" s="53">
        <f t="shared" si="92"/>
        <v>2028</v>
      </c>
      <c r="BY168" s="97">
        <f t="shared" si="129"/>
        <v>46844</v>
      </c>
      <c r="BZ168" s="56">
        <f t="shared" si="93"/>
        <v>8.4223751935884348</v>
      </c>
      <c r="CA168" s="56">
        <f t="shared" si="94"/>
        <v>7.9868608568929522</v>
      </c>
      <c r="CB168" s="56">
        <v>8.3759083298634351</v>
      </c>
      <c r="CC168" s="56">
        <v>8.2366094012988675</v>
      </c>
      <c r="CD168" s="56">
        <v>8.3759083298634351</v>
      </c>
      <c r="CE168" s="56">
        <f t="shared" si="95"/>
        <v>8.0230123422022075</v>
      </c>
      <c r="CF168" s="1"/>
      <c r="CG168" s="98">
        <v>-1.25</v>
      </c>
      <c r="CH168" s="99">
        <v>-1</v>
      </c>
      <c r="CI168" s="99">
        <v>-3</v>
      </c>
      <c r="CJ168" s="99">
        <v>-0.75</v>
      </c>
      <c r="CK168" s="99">
        <v>2.25</v>
      </c>
      <c r="CL168" s="99">
        <v>-2</v>
      </c>
      <c r="CM168" s="99">
        <v>-0.13273000000000224</v>
      </c>
      <c r="CN168" s="100">
        <v>4.3984100000000055</v>
      </c>
      <c r="CO168" s="13"/>
      <c r="CP168" s="101">
        <v>1.0518795097205156</v>
      </c>
      <c r="CQ168" s="102">
        <v>1.0226234363676465</v>
      </c>
      <c r="CR168" s="102">
        <v>1.0153921290607177</v>
      </c>
      <c r="CS168" s="102">
        <v>0.94407158836689031</v>
      </c>
      <c r="CT168" s="102">
        <v>1.0476510496671787</v>
      </c>
      <c r="CU168" s="103">
        <v>1.0023063439835174</v>
      </c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</row>
    <row r="169" spans="1:143" ht="12.75" x14ac:dyDescent="0.2">
      <c r="A169" s="3">
        <f t="shared" si="91"/>
        <v>2028</v>
      </c>
      <c r="B169" s="43">
        <v>46874</v>
      </c>
      <c r="C169" s="43">
        <v>46904</v>
      </c>
      <c r="D169" s="44">
        <f t="shared" si="96"/>
        <v>46874</v>
      </c>
      <c r="E169" s="94">
        <v>101.2578</v>
      </c>
      <c r="F169" s="46">
        <v>93.923289999999994</v>
      </c>
      <c r="G169" s="94">
        <v>110.2689</v>
      </c>
      <c r="H169" s="46">
        <v>106.9597</v>
      </c>
      <c r="I169" s="94">
        <v>95.0291</v>
      </c>
      <c r="J169" s="46">
        <v>88.017330000000001</v>
      </c>
      <c r="K169" s="94">
        <v>113.0553</v>
      </c>
      <c r="L169" s="46">
        <v>106.929</v>
      </c>
      <c r="M169" s="94">
        <v>115.16930000000001</v>
      </c>
      <c r="N169" s="46">
        <v>109.50620000000001</v>
      </c>
      <c r="O169" s="94">
        <f t="shared" si="98"/>
        <v>109.2689</v>
      </c>
      <c r="P169" s="46">
        <f t="shared" si="99"/>
        <v>105.4597</v>
      </c>
      <c r="Q169" s="94">
        <f t="shared" si="100"/>
        <v>109.2689</v>
      </c>
      <c r="R169" s="46">
        <f t="shared" si="101"/>
        <v>105.9597</v>
      </c>
      <c r="S169" s="94">
        <f t="shared" si="102"/>
        <v>113.0189</v>
      </c>
      <c r="T169" s="46">
        <f t="shared" si="103"/>
        <v>104.9597</v>
      </c>
      <c r="U169" s="94">
        <f t="shared" si="104"/>
        <v>101.00343000000001</v>
      </c>
      <c r="V169" s="95">
        <f t="shared" si="105"/>
        <v>95.847109999999986</v>
      </c>
      <c r="W169" s="96">
        <v>8.4971381569240041</v>
      </c>
      <c r="X169" s="96">
        <v>8.9282512763679236</v>
      </c>
      <c r="Y169" s="96">
        <v>8.2282934048843899</v>
      </c>
      <c r="Z169" s="96">
        <v>8.2530585425148626</v>
      </c>
      <c r="AA169" s="96">
        <v>7.792566309616463</v>
      </c>
      <c r="AB169" s="96">
        <v>8.6044895087530282</v>
      </c>
      <c r="AC169" s="96">
        <v>8.2297618579536795</v>
      </c>
      <c r="AD169" s="96">
        <v>8.1173987695126222</v>
      </c>
      <c r="AE169" s="96">
        <v>7.7856928138100496</v>
      </c>
      <c r="AF169" s="96">
        <f t="shared" si="106"/>
        <v>8.6812514610494009</v>
      </c>
      <c r="AG169" s="96">
        <f t="shared" si="107"/>
        <v>8.4398497581130876</v>
      </c>
      <c r="AH169" s="96">
        <f t="shared" si="108"/>
        <v>8.3799209097753238</v>
      </c>
      <c r="AI169" s="96">
        <f t="shared" si="109"/>
        <v>8.5055043179934504</v>
      </c>
      <c r="AJ169" s="96">
        <f t="shared" si="110"/>
        <v>8.2492190930185867</v>
      </c>
      <c r="AK169" s="126"/>
      <c r="AL169" s="99"/>
      <c r="AM169" s="13"/>
      <c r="AN169" s="13"/>
      <c r="AO169" s="13"/>
      <c r="AP169" s="13"/>
      <c r="AQ169" s="13"/>
      <c r="AR169" s="8">
        <f t="shared" si="111"/>
        <v>8.3962291675512546</v>
      </c>
      <c r="AS169" s="8">
        <f t="shared" si="112"/>
        <v>8.282027431154205</v>
      </c>
      <c r="AT169" s="8">
        <f t="shared" si="113"/>
        <v>8.7144645303196313</v>
      </c>
      <c r="AU169" s="8">
        <f t="shared" si="114"/>
        <v>8.5959345677558314</v>
      </c>
      <c r="AV169" s="8">
        <f t="shared" si="97"/>
        <v>8.497163924195231</v>
      </c>
      <c r="AW169" s="8"/>
      <c r="AX169" s="8">
        <f t="shared" si="115"/>
        <v>8.401965464504336</v>
      </c>
      <c r="AY169" s="8">
        <f t="shared" si="116"/>
        <v>8.3822491709321962</v>
      </c>
      <c r="AZ169" s="8">
        <f t="shared" si="117"/>
        <v>8.6090691756337403</v>
      </c>
      <c r="BA169" s="8">
        <v>8.3990856307410411</v>
      </c>
      <c r="BB169" s="8">
        <f t="shared" si="118"/>
        <v>8.0068049283906788</v>
      </c>
      <c r="BC169" s="8">
        <v>8.2593906114293905</v>
      </c>
      <c r="BD169" s="8">
        <f t="shared" si="119"/>
        <v>8.3507651858511931</v>
      </c>
      <c r="BE169" s="5"/>
      <c r="BF169" s="60">
        <f t="shared" si="120"/>
        <v>98.103960699999988</v>
      </c>
      <c r="BG169" s="62">
        <f t="shared" si="121"/>
        <v>108.845944</v>
      </c>
      <c r="BH169" s="62">
        <f t="shared" si="122"/>
        <v>92.014038900000003</v>
      </c>
      <c r="BI169" s="62">
        <f t="shared" si="123"/>
        <v>112.734167</v>
      </c>
      <c r="BJ169" s="62">
        <f t="shared" si="124"/>
        <v>107.845944</v>
      </c>
      <c r="BK169" s="62">
        <f t="shared" si="125"/>
        <v>110.42099099999999</v>
      </c>
      <c r="BL169" s="62">
        <f t="shared" si="126"/>
        <v>98.786212399999982</v>
      </c>
      <c r="BM169" s="62">
        <f t="shared" si="127"/>
        <v>107.630944</v>
      </c>
      <c r="BN169" s="63">
        <f t="shared" si="128"/>
        <v>109.553444</v>
      </c>
      <c r="BO169" s="50"/>
      <c r="BP169" s="104"/>
      <c r="BX169" s="53">
        <f t="shared" si="92"/>
        <v>2028</v>
      </c>
      <c r="BY169" s="97">
        <f t="shared" si="129"/>
        <v>46874</v>
      </c>
      <c r="BZ169" s="56">
        <f t="shared" si="93"/>
        <v>8.4993934405642459</v>
      </c>
      <c r="CA169" s="56">
        <f t="shared" si="94"/>
        <v>8.0068049283906788</v>
      </c>
      <c r="CB169" s="56">
        <v>8.3957693042104289</v>
      </c>
      <c r="CC169" s="56">
        <v>8.2561438709390202</v>
      </c>
      <c r="CD169" s="56">
        <v>8.3957693042104289</v>
      </c>
      <c r="CE169" s="56">
        <f t="shared" si="95"/>
        <v>8.0429871157804413</v>
      </c>
      <c r="CF169" s="1"/>
      <c r="CG169" s="98">
        <v>-1</v>
      </c>
      <c r="CH169" s="99">
        <v>-1.5</v>
      </c>
      <c r="CI169" s="99">
        <v>-1</v>
      </c>
      <c r="CJ169" s="99">
        <v>-1</v>
      </c>
      <c r="CK169" s="99">
        <v>2.75</v>
      </c>
      <c r="CL169" s="99">
        <v>-2</v>
      </c>
      <c r="CM169" s="99">
        <v>-0.25437000000000154</v>
      </c>
      <c r="CN169" s="100">
        <v>1.9238199999999992</v>
      </c>
      <c r="CO169" s="13"/>
      <c r="CP169" s="101">
        <v>1.0518829372563812</v>
      </c>
      <c r="CQ169" s="102">
        <v>1.02263296869106</v>
      </c>
      <c r="CR169" s="102">
        <v>1.0153715579026783</v>
      </c>
      <c r="CS169" s="102">
        <v>0.94420344524078959</v>
      </c>
      <c r="CT169" s="102">
        <v>1.047811566180348</v>
      </c>
      <c r="CU169" s="103">
        <v>1.0023642525021672</v>
      </c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</row>
    <row r="170" spans="1:143" ht="12.75" x14ac:dyDescent="0.2">
      <c r="A170" s="3">
        <f t="shared" si="91"/>
        <v>2028</v>
      </c>
      <c r="B170" s="43">
        <v>46905</v>
      </c>
      <c r="C170" s="43">
        <v>46934</v>
      </c>
      <c r="D170" s="44">
        <f t="shared" si="96"/>
        <v>46905</v>
      </c>
      <c r="E170" s="94">
        <v>124.8875</v>
      </c>
      <c r="F170" s="46">
        <v>100.2915</v>
      </c>
      <c r="G170" s="94">
        <v>129.03729999999999</v>
      </c>
      <c r="H170" s="46">
        <v>110.6622</v>
      </c>
      <c r="I170" s="94">
        <v>117.6191</v>
      </c>
      <c r="J170" s="46">
        <v>94.105289999999997</v>
      </c>
      <c r="K170" s="94">
        <v>136.0325</v>
      </c>
      <c r="L170" s="46">
        <v>112.15519999999999</v>
      </c>
      <c r="M170" s="94">
        <v>134.34119999999999</v>
      </c>
      <c r="N170" s="46">
        <v>112.77249999999999</v>
      </c>
      <c r="O170" s="94">
        <f t="shared" si="98"/>
        <v>128.78729999999999</v>
      </c>
      <c r="P170" s="46">
        <f t="shared" si="99"/>
        <v>109.9122</v>
      </c>
      <c r="Q170" s="94">
        <f t="shared" si="100"/>
        <v>129.03729999999999</v>
      </c>
      <c r="R170" s="46">
        <f t="shared" si="101"/>
        <v>109.9122</v>
      </c>
      <c r="S170" s="94">
        <f t="shared" si="102"/>
        <v>132.03729999999999</v>
      </c>
      <c r="T170" s="46">
        <f t="shared" si="103"/>
        <v>108.6622</v>
      </c>
      <c r="U170" s="94">
        <f t="shared" si="104"/>
        <v>127.25856999999999</v>
      </c>
      <c r="V170" s="95">
        <f t="shared" si="105"/>
        <v>105.27239</v>
      </c>
      <c r="W170" s="96">
        <v>8.6699266851374688</v>
      </c>
      <c r="X170" s="96">
        <v>9.0691474301340236</v>
      </c>
      <c r="Y170" s="96">
        <v>8.2962182671545399</v>
      </c>
      <c r="Z170" s="96">
        <v>8.3242339871125903</v>
      </c>
      <c r="AA170" s="96">
        <v>7.8637438954190468</v>
      </c>
      <c r="AB170" s="96">
        <v>8.6567649891596652</v>
      </c>
      <c r="AC170" s="96">
        <v>8.4714218151071456</v>
      </c>
      <c r="AD170" s="96">
        <v>8.0795588083367988</v>
      </c>
      <c r="AE170" s="96">
        <v>7.8377473076843653</v>
      </c>
      <c r="AF170" s="96">
        <f t="shared" si="106"/>
        <v>8.7537220698160603</v>
      </c>
      <c r="AG170" s="96">
        <f t="shared" si="107"/>
        <v>8.5116729117596801</v>
      </c>
      <c r="AH170" s="96">
        <f t="shared" si="108"/>
        <v>8.4513551955237656</v>
      </c>
      <c r="AI170" s="96">
        <f t="shared" si="109"/>
        <v>8.4701307025025478</v>
      </c>
      <c r="AJ170" s="96">
        <f t="shared" si="110"/>
        <v>8.4908790526931384</v>
      </c>
      <c r="AK170" s="126"/>
      <c r="AL170" s="99"/>
      <c r="AM170" s="13"/>
      <c r="AN170" s="13"/>
      <c r="AO170" s="13"/>
      <c r="AP170" s="13"/>
      <c r="AQ170" s="13"/>
      <c r="AR170" s="8">
        <f t="shared" si="111"/>
        <v>8.6418435157100788</v>
      </c>
      <c r="AS170" s="8">
        <f t="shared" si="112"/>
        <v>8.2435682776062595</v>
      </c>
      <c r="AT170" s="8">
        <f t="shared" si="113"/>
        <v>8.9693876200280069</v>
      </c>
      <c r="AU170" s="8">
        <f t="shared" si="114"/>
        <v>8.5560178189033937</v>
      </c>
      <c r="AV170" s="8">
        <f t="shared" si="97"/>
        <v>8.6027043080619343</v>
      </c>
      <c r="AW170" s="8"/>
      <c r="AX170" s="8">
        <f t="shared" si="115"/>
        <v>8.4743865518036117</v>
      </c>
      <c r="AY170" s="8">
        <f t="shared" si="116"/>
        <v>8.6274647540407354</v>
      </c>
      <c r="AZ170" s="8">
        <f t="shared" si="117"/>
        <v>8.6613626847505802</v>
      </c>
      <c r="BA170" s="8">
        <v>8.4717137585257234</v>
      </c>
      <c r="BB170" s="8">
        <f t="shared" si="118"/>
        <v>8.0797402555784892</v>
      </c>
      <c r="BC170" s="8">
        <v>8.3308246379543522</v>
      </c>
      <c r="BD170" s="8">
        <f t="shared" si="119"/>
        <v>8.4222623677675443</v>
      </c>
      <c r="BE170" s="5"/>
      <c r="BF170" s="60">
        <f t="shared" si="120"/>
        <v>114.31121999999999</v>
      </c>
      <c r="BG170" s="62">
        <f t="shared" si="121"/>
        <v>121.13600699999998</v>
      </c>
      <c r="BH170" s="62">
        <f t="shared" si="122"/>
        <v>107.50816169999999</v>
      </c>
      <c r="BI170" s="62">
        <f t="shared" si="123"/>
        <v>125.06665899999999</v>
      </c>
      <c r="BJ170" s="62">
        <f t="shared" si="124"/>
        <v>120.81350699999999</v>
      </c>
      <c r="BK170" s="62">
        <f t="shared" si="125"/>
        <v>125.76526099999998</v>
      </c>
      <c r="BL170" s="62">
        <f t="shared" si="126"/>
        <v>117.8045126</v>
      </c>
      <c r="BM170" s="62">
        <f t="shared" si="127"/>
        <v>120.67100699999997</v>
      </c>
      <c r="BN170" s="63">
        <f t="shared" si="128"/>
        <v>121.98600699999999</v>
      </c>
      <c r="BO170" s="50"/>
      <c r="BP170" s="104"/>
      <c r="BX170" s="53">
        <f t="shared" si="92"/>
        <v>2028</v>
      </c>
      <c r="BY170" s="97">
        <f t="shared" si="129"/>
        <v>46905</v>
      </c>
      <c r="BZ170" s="56">
        <f t="shared" si="93"/>
        <v>8.5692821763088194</v>
      </c>
      <c r="CA170" s="56">
        <f t="shared" si="94"/>
        <v>8.0797402555784892</v>
      </c>
      <c r="CB170" s="56">
        <v>8.468397431995113</v>
      </c>
      <c r="CC170" s="56">
        <v>8.3275780278159033</v>
      </c>
      <c r="CD170" s="56">
        <v>8.468397431995113</v>
      </c>
      <c r="CE170" s="56">
        <f t="shared" si="95"/>
        <v>8.1160347202576428</v>
      </c>
      <c r="CF170" s="1"/>
      <c r="CG170" s="98">
        <v>-0.25</v>
      </c>
      <c r="CH170" s="99">
        <v>-0.75</v>
      </c>
      <c r="CI170" s="99">
        <v>0</v>
      </c>
      <c r="CJ170" s="99">
        <v>-0.75</v>
      </c>
      <c r="CK170" s="99">
        <v>3.0000000000000071</v>
      </c>
      <c r="CL170" s="99">
        <v>-2</v>
      </c>
      <c r="CM170" s="99">
        <v>2.371069999999996</v>
      </c>
      <c r="CN170" s="100">
        <v>4.9808900000000023</v>
      </c>
      <c r="CO170" s="13"/>
      <c r="CP170" s="101">
        <v>1.0515949075156219</v>
      </c>
      <c r="CQ170" s="102">
        <v>1.0225172580368691</v>
      </c>
      <c r="CR170" s="102">
        <v>1.0152712199834821</v>
      </c>
      <c r="CS170" s="102">
        <v>0.94468078475371253</v>
      </c>
      <c r="CT170" s="102">
        <v>1.0483407452598454</v>
      </c>
      <c r="CU170" s="103">
        <v>1.0022968089667421</v>
      </c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</row>
    <row r="171" spans="1:143" ht="12.75" x14ac:dyDescent="0.2">
      <c r="A171" s="3">
        <f t="shared" si="91"/>
        <v>2028</v>
      </c>
      <c r="B171" s="43">
        <v>46935</v>
      </c>
      <c r="C171" s="43">
        <v>46965</v>
      </c>
      <c r="D171" s="44">
        <f t="shared" si="96"/>
        <v>46935</v>
      </c>
      <c r="E171" s="94">
        <v>153.59309999999999</v>
      </c>
      <c r="F171" s="46">
        <v>114.2902</v>
      </c>
      <c r="G171" s="94">
        <v>154.8279</v>
      </c>
      <c r="H171" s="46">
        <v>119.18510000000001</v>
      </c>
      <c r="I171" s="94">
        <v>145.0617</v>
      </c>
      <c r="J171" s="46">
        <v>107.4881</v>
      </c>
      <c r="K171" s="94">
        <v>164.3108</v>
      </c>
      <c r="L171" s="46">
        <v>122.2809</v>
      </c>
      <c r="M171" s="94">
        <v>161.4408</v>
      </c>
      <c r="N171" s="46">
        <v>122.9372</v>
      </c>
      <c r="O171" s="94">
        <f t="shared" si="98"/>
        <v>159.3279</v>
      </c>
      <c r="P171" s="46">
        <f t="shared" si="99"/>
        <v>118.18510000000001</v>
      </c>
      <c r="Q171" s="94">
        <f t="shared" si="100"/>
        <v>159.8279</v>
      </c>
      <c r="R171" s="46">
        <f t="shared" si="101"/>
        <v>119.18510000000001</v>
      </c>
      <c r="S171" s="94">
        <f t="shared" si="102"/>
        <v>159.0779</v>
      </c>
      <c r="T171" s="46">
        <f t="shared" si="103"/>
        <v>121.68510000000001</v>
      </c>
      <c r="U171" s="94">
        <f t="shared" si="104"/>
        <v>153.04802999999998</v>
      </c>
      <c r="V171" s="95">
        <f t="shared" si="105"/>
        <v>116.72916000000001</v>
      </c>
      <c r="W171" s="96">
        <v>8.734061848940204</v>
      </c>
      <c r="X171" s="96">
        <v>9.2786112560778662</v>
      </c>
      <c r="Y171" s="96">
        <v>8.4233060853726318</v>
      </c>
      <c r="Z171" s="96">
        <v>8.3413997280756504</v>
      </c>
      <c r="AA171" s="96">
        <v>7.8809072463919776</v>
      </c>
      <c r="AB171" s="96">
        <v>8.6786022661133266</v>
      </c>
      <c r="AC171" s="96">
        <v>8.2992299326850656</v>
      </c>
      <c r="AD171" s="96">
        <v>8.1939130360147061</v>
      </c>
      <c r="AE171" s="96">
        <v>7.8514408346048112</v>
      </c>
      <c r="AF171" s="96">
        <f t="shared" si="106"/>
        <v>8.7727060665540204</v>
      </c>
      <c r="AG171" s="96">
        <f t="shared" si="107"/>
        <v>8.5297476388938733</v>
      </c>
      <c r="AH171" s="96">
        <f t="shared" si="108"/>
        <v>8.4687810286427947</v>
      </c>
      <c r="AI171" s="96">
        <f t="shared" si="109"/>
        <v>8.5874719923101175</v>
      </c>
      <c r="AJ171" s="96">
        <f t="shared" si="110"/>
        <v>8.3186873332774827</v>
      </c>
      <c r="AK171" s="126"/>
      <c r="AL171" s="99"/>
      <c r="AM171" s="13"/>
      <c r="AN171" s="13"/>
      <c r="AO171" s="13"/>
      <c r="AP171" s="13"/>
      <c r="AQ171" s="13"/>
      <c r="AR171" s="8">
        <f t="shared" si="111"/>
        <v>8.4668339797591887</v>
      </c>
      <c r="AS171" s="8">
        <f t="shared" si="112"/>
        <v>8.3597937351506317</v>
      </c>
      <c r="AT171" s="8">
        <f t="shared" si="113"/>
        <v>8.7877452527662179</v>
      </c>
      <c r="AU171" s="8">
        <f t="shared" si="114"/>
        <v>8.6766482012979189</v>
      </c>
      <c r="AV171" s="8">
        <f t="shared" si="97"/>
        <v>8.5727552922434889</v>
      </c>
      <c r="AW171" s="8"/>
      <c r="AX171" s="8">
        <f t="shared" si="115"/>
        <v>8.4918527106996855</v>
      </c>
      <c r="AY171" s="8">
        <f t="shared" si="116"/>
        <v>8.4527393533080311</v>
      </c>
      <c r="AZ171" s="8">
        <f t="shared" si="117"/>
        <v>8.6832074929203067</v>
      </c>
      <c r="BA171" s="8">
        <v>8.4892296833376903</v>
      </c>
      <c r="BB171" s="8">
        <f t="shared" si="118"/>
        <v>8.0973274581329839</v>
      </c>
      <c r="BC171" s="8">
        <v>8.3480525780898418</v>
      </c>
      <c r="BD171" s="8">
        <f t="shared" si="119"/>
        <v>8.4395057037424923</v>
      </c>
      <c r="BE171" s="5"/>
      <c r="BF171" s="60">
        <f t="shared" si="120"/>
        <v>136.69285299999999</v>
      </c>
      <c r="BG171" s="62">
        <f t="shared" si="121"/>
        <v>139.501496</v>
      </c>
      <c r="BH171" s="62">
        <f t="shared" si="122"/>
        <v>128.90505199999998</v>
      </c>
      <c r="BI171" s="62">
        <f t="shared" si="123"/>
        <v>144.884252</v>
      </c>
      <c r="BJ171" s="62">
        <f t="shared" si="124"/>
        <v>142.351496</v>
      </c>
      <c r="BK171" s="62">
        <f t="shared" si="125"/>
        <v>146.23794299999997</v>
      </c>
      <c r="BL171" s="62">
        <f t="shared" si="126"/>
        <v>137.4309159</v>
      </c>
      <c r="BM171" s="62">
        <f t="shared" si="127"/>
        <v>141.63649599999999</v>
      </c>
      <c r="BN171" s="63">
        <f t="shared" si="128"/>
        <v>142.99899600000001</v>
      </c>
      <c r="BO171" s="50"/>
      <c r="BP171" s="104"/>
      <c r="BX171" s="53">
        <f t="shared" si="92"/>
        <v>2028</v>
      </c>
      <c r="BY171" s="97">
        <f t="shared" si="129"/>
        <v>46935</v>
      </c>
      <c r="BZ171" s="56">
        <f t="shared" si="93"/>
        <v>8.7000444133888593</v>
      </c>
      <c r="CA171" s="56">
        <f t="shared" si="94"/>
        <v>8.0973274581329839</v>
      </c>
      <c r="CB171" s="56">
        <v>8.4859133568070781</v>
      </c>
      <c r="CC171" s="56">
        <v>8.3448059993887238</v>
      </c>
      <c r="CD171" s="56">
        <v>8.4859133568070781</v>
      </c>
      <c r="CE171" s="56">
        <f t="shared" si="95"/>
        <v>8.133648996707695</v>
      </c>
      <c r="CF171" s="1"/>
      <c r="CG171" s="98">
        <v>4.5</v>
      </c>
      <c r="CH171" s="99">
        <v>-1</v>
      </c>
      <c r="CI171" s="99">
        <v>5</v>
      </c>
      <c r="CJ171" s="99">
        <v>0</v>
      </c>
      <c r="CK171" s="99">
        <v>4.25</v>
      </c>
      <c r="CL171" s="99">
        <v>2.5</v>
      </c>
      <c r="CM171" s="99">
        <v>-0.5450699999999955</v>
      </c>
      <c r="CN171" s="100">
        <v>2.4389600000000016</v>
      </c>
      <c r="CO171" s="13"/>
      <c r="CP171" s="101">
        <v>1.0517067102091595</v>
      </c>
      <c r="CQ171" s="102">
        <v>1.022579892698857</v>
      </c>
      <c r="CR171" s="102">
        <v>1.0152709742632764</v>
      </c>
      <c r="CS171" s="102">
        <v>0.94479433947593494</v>
      </c>
      <c r="CT171" s="102">
        <v>1.0480306484295845</v>
      </c>
      <c r="CU171" s="103">
        <v>1.0023444826508285</v>
      </c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</row>
    <row r="172" spans="1:143" ht="12.75" x14ac:dyDescent="0.2">
      <c r="A172" s="3">
        <f t="shared" si="91"/>
        <v>2028</v>
      </c>
      <c r="B172" s="43">
        <v>46966</v>
      </c>
      <c r="C172" s="43">
        <v>46996</v>
      </c>
      <c r="D172" s="44">
        <f t="shared" si="96"/>
        <v>46966</v>
      </c>
      <c r="E172" s="94">
        <v>166.46170000000001</v>
      </c>
      <c r="F172" s="46">
        <v>119.4186</v>
      </c>
      <c r="G172" s="94">
        <v>160.33940000000001</v>
      </c>
      <c r="H172" s="46">
        <v>119.5776</v>
      </c>
      <c r="I172" s="94">
        <v>157.3646</v>
      </c>
      <c r="J172" s="46">
        <v>112.4081</v>
      </c>
      <c r="K172" s="94">
        <v>170.2132</v>
      </c>
      <c r="L172" s="46">
        <v>122.12009999999999</v>
      </c>
      <c r="M172" s="94">
        <v>168.34139999999999</v>
      </c>
      <c r="N172" s="46">
        <v>123.9023</v>
      </c>
      <c r="O172" s="94">
        <f t="shared" si="98"/>
        <v>163.83940000000001</v>
      </c>
      <c r="P172" s="46">
        <f t="shared" si="99"/>
        <v>118.5776</v>
      </c>
      <c r="Q172" s="94">
        <f t="shared" si="100"/>
        <v>164.58940000000001</v>
      </c>
      <c r="R172" s="46">
        <f t="shared" si="101"/>
        <v>119.5776</v>
      </c>
      <c r="S172" s="94">
        <f t="shared" si="102"/>
        <v>164.08940000000001</v>
      </c>
      <c r="T172" s="46">
        <f t="shared" si="103"/>
        <v>122.0776</v>
      </c>
      <c r="U172" s="94">
        <f t="shared" si="104"/>
        <v>161.72937000000002</v>
      </c>
      <c r="V172" s="95">
        <f t="shared" si="105"/>
        <v>117.65468</v>
      </c>
      <c r="W172" s="96">
        <v>8.7881384288949622</v>
      </c>
      <c r="X172" s="96">
        <v>9.3721642196667219</v>
      </c>
      <c r="Y172" s="96">
        <v>8.5962644065327751</v>
      </c>
      <c r="Z172" s="96">
        <v>8.4153738854025217</v>
      </c>
      <c r="AA172" s="96">
        <v>7.9548865357943628</v>
      </c>
      <c r="AB172" s="96">
        <v>8.7826516863005413</v>
      </c>
      <c r="AC172" s="96">
        <v>8.345567051310919</v>
      </c>
      <c r="AD172" s="96">
        <v>8.2447671299684604</v>
      </c>
      <c r="AE172" s="96">
        <v>7.8949312589842533</v>
      </c>
      <c r="AF172" s="96">
        <f t="shared" si="106"/>
        <v>8.8479725645414558</v>
      </c>
      <c r="AG172" s="96">
        <f t="shared" si="107"/>
        <v>8.6043682708614213</v>
      </c>
      <c r="AH172" s="96">
        <f t="shared" si="108"/>
        <v>8.5430131958291238</v>
      </c>
      <c r="AI172" s="96">
        <f t="shared" si="109"/>
        <v>8.6407909507329936</v>
      </c>
      <c r="AJ172" s="96">
        <f t="shared" si="110"/>
        <v>8.3650242159367494</v>
      </c>
      <c r="AK172" s="126"/>
      <c r="AL172" s="99"/>
      <c r="AM172" s="13"/>
      <c r="AN172" s="13"/>
      <c r="AO172" s="13"/>
      <c r="AP172" s="13"/>
      <c r="AQ172" s="13"/>
      <c r="AR172" s="8">
        <f t="shared" si="111"/>
        <v>8.5139293335815829</v>
      </c>
      <c r="AS172" s="8">
        <f t="shared" si="112"/>
        <v>8.4114799776079483</v>
      </c>
      <c r="AT172" s="8">
        <f t="shared" si="113"/>
        <v>8.836625512398081</v>
      </c>
      <c r="AU172" s="8">
        <f t="shared" si="114"/>
        <v>8.7302933434543348</v>
      </c>
      <c r="AV172" s="8">
        <f t="shared" si="97"/>
        <v>8.6230820417604868</v>
      </c>
      <c r="AW172" s="8"/>
      <c r="AX172" s="8">
        <f t="shared" si="115"/>
        <v>8.5671214910485567</v>
      </c>
      <c r="AY172" s="8">
        <f t="shared" si="116"/>
        <v>8.4997582458761212</v>
      </c>
      <c r="AZ172" s="8">
        <f t="shared" si="117"/>
        <v>8.7872927975571482</v>
      </c>
      <c r="BA172" s="8">
        <v>8.5647138123763504</v>
      </c>
      <c r="BB172" s="8">
        <f t="shared" si="118"/>
        <v>8.173133677420191</v>
      </c>
      <c r="BC172" s="8">
        <v>8.4222956494787553</v>
      </c>
      <c r="BD172" s="8">
        <f t="shared" si="119"/>
        <v>8.5138142495253852</v>
      </c>
      <c r="BE172" s="5"/>
      <c r="BF172" s="60">
        <f t="shared" si="120"/>
        <v>146.23316699999998</v>
      </c>
      <c r="BG172" s="62">
        <f t="shared" si="121"/>
        <v>142.811826</v>
      </c>
      <c r="BH172" s="62">
        <f t="shared" si="122"/>
        <v>138.03330499999998</v>
      </c>
      <c r="BI172" s="62">
        <f t="shared" si="123"/>
        <v>149.232587</v>
      </c>
      <c r="BJ172" s="62">
        <f t="shared" si="124"/>
        <v>145.23432600000001</v>
      </c>
      <c r="BK172" s="62">
        <f t="shared" si="125"/>
        <v>149.53316699999999</v>
      </c>
      <c r="BL172" s="62">
        <f t="shared" si="126"/>
        <v>142.77725329999998</v>
      </c>
      <c r="BM172" s="62">
        <f t="shared" si="127"/>
        <v>144.37682599999999</v>
      </c>
      <c r="BN172" s="63">
        <f t="shared" si="128"/>
        <v>146.024326</v>
      </c>
      <c r="BO172" s="50"/>
      <c r="BP172" s="104"/>
      <c r="BX172" s="53">
        <f t="shared" si="92"/>
        <v>2028</v>
      </c>
      <c r="BY172" s="97">
        <f t="shared" si="129"/>
        <v>46966</v>
      </c>
      <c r="BZ172" s="56">
        <f t="shared" si="93"/>
        <v>8.878003381554457</v>
      </c>
      <c r="CA172" s="56">
        <f t="shared" si="94"/>
        <v>8.173133677420191</v>
      </c>
      <c r="CB172" s="56">
        <v>8.56139748584574</v>
      </c>
      <c r="CC172" s="56">
        <v>8.4190492062554689</v>
      </c>
      <c r="CD172" s="56">
        <v>8.56139748584574</v>
      </c>
      <c r="CE172" s="56">
        <f t="shared" si="95"/>
        <v>8.2095719127610458</v>
      </c>
      <c r="CF172" s="1"/>
      <c r="CG172" s="98">
        <v>3.5</v>
      </c>
      <c r="CH172" s="99">
        <v>-1</v>
      </c>
      <c r="CI172" s="99">
        <v>4.25</v>
      </c>
      <c r="CJ172" s="99">
        <v>0</v>
      </c>
      <c r="CK172" s="99">
        <v>3.75</v>
      </c>
      <c r="CL172" s="99">
        <v>2.5</v>
      </c>
      <c r="CM172" s="99">
        <v>-4.7323299999999904</v>
      </c>
      <c r="CN172" s="100">
        <v>-1.7639199999999988</v>
      </c>
      <c r="CO172" s="13"/>
      <c r="CP172" s="101">
        <v>1.0514057586780938</v>
      </c>
      <c r="CQ172" s="102">
        <v>1.0224582280041927</v>
      </c>
      <c r="CR172" s="102">
        <v>1.0151673962636416</v>
      </c>
      <c r="CS172" s="102">
        <v>0.94528022689438318</v>
      </c>
      <c r="CT172" s="102">
        <v>1.0480333543108873</v>
      </c>
      <c r="CU172" s="103">
        <v>1.0023314370978271</v>
      </c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</row>
    <row r="173" spans="1:143" ht="12.75" x14ac:dyDescent="0.2">
      <c r="A173" s="3">
        <f t="shared" si="91"/>
        <v>2028</v>
      </c>
      <c r="B173" s="43">
        <v>46997</v>
      </c>
      <c r="C173" s="43">
        <v>47026</v>
      </c>
      <c r="D173" s="44">
        <f t="shared" si="96"/>
        <v>46997</v>
      </c>
      <c r="E173" s="94">
        <v>142.6429</v>
      </c>
      <c r="F173" s="46">
        <v>115.2038</v>
      </c>
      <c r="G173" s="94">
        <v>130.6421</v>
      </c>
      <c r="H173" s="46">
        <v>113.3476</v>
      </c>
      <c r="I173" s="94">
        <v>134.9349</v>
      </c>
      <c r="J173" s="46">
        <v>108.4654</v>
      </c>
      <c r="K173" s="94">
        <v>143.56780000000001</v>
      </c>
      <c r="L173" s="46">
        <v>118.262</v>
      </c>
      <c r="M173" s="94">
        <v>139.52860000000001</v>
      </c>
      <c r="N173" s="46">
        <v>117.5428</v>
      </c>
      <c r="O173" s="94">
        <f t="shared" si="98"/>
        <v>132.6421</v>
      </c>
      <c r="P173" s="46">
        <f t="shared" si="99"/>
        <v>110.8476</v>
      </c>
      <c r="Q173" s="94">
        <f t="shared" si="100"/>
        <v>131.6421</v>
      </c>
      <c r="R173" s="46">
        <f t="shared" si="101"/>
        <v>110.3476</v>
      </c>
      <c r="S173" s="94">
        <f t="shared" si="102"/>
        <v>133.8921</v>
      </c>
      <c r="T173" s="46">
        <f t="shared" si="103"/>
        <v>115.5976</v>
      </c>
      <c r="U173" s="94">
        <f t="shared" si="104"/>
        <v>137.46332000000001</v>
      </c>
      <c r="V173" s="95">
        <f t="shared" si="105"/>
        <v>112.00435</v>
      </c>
      <c r="W173" s="96">
        <v>8.6829913760366413</v>
      </c>
      <c r="X173" s="96">
        <v>9.2454705378966935</v>
      </c>
      <c r="Y173" s="96">
        <v>8.5693478303109494</v>
      </c>
      <c r="Z173" s="96">
        <v>8.4790073443989904</v>
      </c>
      <c r="AA173" s="96">
        <v>8.0185160175223817</v>
      </c>
      <c r="AB173" s="96">
        <v>8.8481211968573508</v>
      </c>
      <c r="AC173" s="96">
        <v>8.6408401211958275</v>
      </c>
      <c r="AD173" s="96">
        <v>8.3120699825656388</v>
      </c>
      <c r="AE173" s="96">
        <v>7.9652397333522353</v>
      </c>
      <c r="AF173" s="96">
        <f t="shared" si="106"/>
        <v>8.9114800440628255</v>
      </c>
      <c r="AG173" s="96">
        <f t="shared" si="107"/>
        <v>8.6680033622184869</v>
      </c>
      <c r="AH173" s="96">
        <f t="shared" si="108"/>
        <v>8.606647757257182</v>
      </c>
      <c r="AI173" s="96">
        <f t="shared" si="109"/>
        <v>8.7078334232686423</v>
      </c>
      <c r="AJ173" s="96">
        <f t="shared" si="110"/>
        <v>8.6602973827051102</v>
      </c>
      <c r="AK173" s="126"/>
      <c r="AL173" s="99"/>
      <c r="AM173" s="13"/>
      <c r="AN173" s="13"/>
      <c r="AO173" s="13"/>
      <c r="AP173" s="13"/>
      <c r="AQ173" s="13"/>
      <c r="AR173" s="8">
        <f t="shared" si="111"/>
        <v>8.8140340900455616</v>
      </c>
      <c r="AS173" s="8">
        <f t="shared" si="112"/>
        <v>8.4798841371741425</v>
      </c>
      <c r="AT173" s="8">
        <f t="shared" si="113"/>
        <v>9.1481041875140257</v>
      </c>
      <c r="AU173" s="8">
        <f t="shared" si="114"/>
        <v>8.801290008902571</v>
      </c>
      <c r="AV173" s="8">
        <f t="shared" si="97"/>
        <v>8.8108281059090761</v>
      </c>
      <c r="AW173" s="8"/>
      <c r="AX173" s="8">
        <f t="shared" si="115"/>
        <v>8.631868600324573</v>
      </c>
      <c r="AY173" s="8">
        <f t="shared" si="116"/>
        <v>8.7993757698587789</v>
      </c>
      <c r="AZ173" s="8">
        <f t="shared" si="117"/>
        <v>8.85278488716677</v>
      </c>
      <c r="BA173" s="8">
        <v>8.629645684748807</v>
      </c>
      <c r="BB173" s="8">
        <f t="shared" si="118"/>
        <v>8.2383344989470064</v>
      </c>
      <c r="BC173" s="8">
        <v>8.486159957080357</v>
      </c>
      <c r="BD173" s="8">
        <f t="shared" si="119"/>
        <v>8.5777353534896932</v>
      </c>
      <c r="BE173" s="5"/>
      <c r="BF173" s="60">
        <f t="shared" si="120"/>
        <v>130.844087</v>
      </c>
      <c r="BG173" s="62">
        <f t="shared" si="121"/>
        <v>123.20546499999999</v>
      </c>
      <c r="BH173" s="62">
        <f t="shared" si="122"/>
        <v>123.55301499999999</v>
      </c>
      <c r="BI173" s="62">
        <f t="shared" si="123"/>
        <v>130.07470599999999</v>
      </c>
      <c r="BJ173" s="62">
        <f t="shared" si="124"/>
        <v>122.48546499999999</v>
      </c>
      <c r="BK173" s="62">
        <f t="shared" si="125"/>
        <v>132.686306</v>
      </c>
      <c r="BL173" s="62">
        <f t="shared" si="126"/>
        <v>126.51596290000001</v>
      </c>
      <c r="BM173" s="62">
        <f t="shared" si="127"/>
        <v>123.27046499999999</v>
      </c>
      <c r="BN173" s="63">
        <f t="shared" si="128"/>
        <v>126.025465</v>
      </c>
      <c r="BO173" s="50"/>
      <c r="BP173" s="104"/>
      <c r="BX173" s="53">
        <f t="shared" si="92"/>
        <v>2028</v>
      </c>
      <c r="BY173" s="97">
        <f t="shared" si="129"/>
        <v>46997</v>
      </c>
      <c r="BZ173" s="56">
        <f t="shared" si="93"/>
        <v>8.8503085814496867</v>
      </c>
      <c r="CA173" s="56">
        <f t="shared" si="94"/>
        <v>8.2383344989470064</v>
      </c>
      <c r="CB173" s="56">
        <v>8.6263293582181948</v>
      </c>
      <c r="CC173" s="56">
        <v>8.4829136303958634</v>
      </c>
      <c r="CD173" s="56">
        <v>8.6263293582181948</v>
      </c>
      <c r="CE173" s="56">
        <f t="shared" si="95"/>
        <v>8.2748731050106539</v>
      </c>
      <c r="CF173" s="1"/>
      <c r="CG173" s="98">
        <v>2</v>
      </c>
      <c r="CH173" s="99">
        <v>-2.5</v>
      </c>
      <c r="CI173" s="99">
        <v>1</v>
      </c>
      <c r="CJ173" s="99">
        <v>-3</v>
      </c>
      <c r="CK173" s="99">
        <v>3.25</v>
      </c>
      <c r="CL173" s="99">
        <v>2.25</v>
      </c>
      <c r="CM173" s="99">
        <v>-5.1795800000000014</v>
      </c>
      <c r="CN173" s="100">
        <v>-3.1994499999999988</v>
      </c>
      <c r="CO173" s="13"/>
      <c r="CP173" s="101">
        <v>1.051005109690053</v>
      </c>
      <c r="CQ173" s="102">
        <v>1.0222898754704279</v>
      </c>
      <c r="CR173" s="102">
        <v>1.0150536976409754</v>
      </c>
      <c r="CS173" s="102">
        <v>0.94569042009607451</v>
      </c>
      <c r="CT173" s="102">
        <v>1.0476131025765072</v>
      </c>
      <c r="CU173" s="103">
        <v>1.0022517789053351</v>
      </c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</row>
    <row r="174" spans="1:143" ht="12.75" x14ac:dyDescent="0.2">
      <c r="A174" s="3">
        <f t="shared" si="91"/>
        <v>2028</v>
      </c>
      <c r="B174" s="43">
        <v>47027</v>
      </c>
      <c r="C174" s="43">
        <v>47057</v>
      </c>
      <c r="D174" s="44">
        <f t="shared" si="96"/>
        <v>47027</v>
      </c>
      <c r="E174" s="94">
        <v>139.0598</v>
      </c>
      <c r="F174" s="46">
        <v>114.95610000000001</v>
      </c>
      <c r="G174" s="94">
        <v>116.67359999999999</v>
      </c>
      <c r="H174" s="46">
        <v>111.0488</v>
      </c>
      <c r="I174" s="94">
        <v>131.8656</v>
      </c>
      <c r="J174" s="46">
        <v>108.3314</v>
      </c>
      <c r="K174" s="94">
        <v>134.4803</v>
      </c>
      <c r="L174" s="46">
        <v>117.93559999999999</v>
      </c>
      <c r="M174" s="94">
        <v>129.29990000000001</v>
      </c>
      <c r="N174" s="46">
        <v>116.1075</v>
      </c>
      <c r="O174" s="94">
        <f t="shared" si="98"/>
        <v>116.92359999999999</v>
      </c>
      <c r="P174" s="46">
        <f t="shared" si="99"/>
        <v>110.0488</v>
      </c>
      <c r="Q174" s="94">
        <f t="shared" si="100"/>
        <v>116.17359999999999</v>
      </c>
      <c r="R174" s="46">
        <f t="shared" si="101"/>
        <v>110.0488</v>
      </c>
      <c r="S174" s="94">
        <f t="shared" si="102"/>
        <v>119.67359999999999</v>
      </c>
      <c r="T174" s="46">
        <f t="shared" si="103"/>
        <v>112.0488</v>
      </c>
      <c r="U174" s="94">
        <f t="shared" si="104"/>
        <v>135.53649000000001</v>
      </c>
      <c r="V174" s="95">
        <f t="shared" si="105"/>
        <v>112.05725000000001</v>
      </c>
      <c r="W174" s="96">
        <v>8.7264676872689364</v>
      </c>
      <c r="X174" s="96">
        <v>9.3003790020345001</v>
      </c>
      <c r="Y174" s="96">
        <v>8.6019840080158865</v>
      </c>
      <c r="Z174" s="96">
        <v>8.640866533458718</v>
      </c>
      <c r="AA174" s="96">
        <v>8.1803766035073799</v>
      </c>
      <c r="AB174" s="96">
        <v>9.1923446462546927</v>
      </c>
      <c r="AC174" s="96">
        <v>9.0037092603548192</v>
      </c>
      <c r="AD174" s="96">
        <v>8.6827987178209014</v>
      </c>
      <c r="AE174" s="96">
        <v>8.3248988328425639</v>
      </c>
      <c r="AF174" s="96">
        <f t="shared" si="106"/>
        <v>9.0748945068720079</v>
      </c>
      <c r="AG174" s="96">
        <f t="shared" si="107"/>
        <v>8.8306402707879581</v>
      </c>
      <c r="AH174" s="96">
        <f t="shared" si="108"/>
        <v>8.7687659900592845</v>
      </c>
      <c r="AI174" s="96">
        <f t="shared" si="109"/>
        <v>9.0814159319157035</v>
      </c>
      <c r="AJ174" s="96">
        <f t="shared" si="110"/>
        <v>9.0231666430326847</v>
      </c>
      <c r="AK174" s="126"/>
      <c r="AL174" s="99"/>
      <c r="AM174" s="13"/>
      <c r="AN174" s="13"/>
      <c r="AO174" s="13"/>
      <c r="AP174" s="13"/>
      <c r="AQ174" s="13"/>
      <c r="AR174" s="8">
        <f t="shared" si="111"/>
        <v>9.1828410207895317</v>
      </c>
      <c r="AS174" s="8">
        <f t="shared" si="112"/>
        <v>8.856679274134466</v>
      </c>
      <c r="AT174" s="8">
        <f t="shared" si="113"/>
        <v>9.5308888374984004</v>
      </c>
      <c r="AU174" s="8">
        <f t="shared" si="114"/>
        <v>9.1923656167449277</v>
      </c>
      <c r="AV174" s="8">
        <f t="shared" si="97"/>
        <v>9.1906936872918319</v>
      </c>
      <c r="AW174" s="8"/>
      <c r="AX174" s="8">
        <f t="shared" si="115"/>
        <v>8.7965604898847349</v>
      </c>
      <c r="AY174" s="8">
        <f t="shared" si="116"/>
        <v>9.1675839273006776</v>
      </c>
      <c r="AZ174" s="8">
        <f t="shared" si="117"/>
        <v>9.1971270519688506</v>
      </c>
      <c r="BA174" s="8">
        <v>8.7948082028709926</v>
      </c>
      <c r="BB174" s="8">
        <f t="shared" si="118"/>
        <v>8.4041922568986394</v>
      </c>
      <c r="BC174" s="8">
        <v>8.6486069877328227</v>
      </c>
      <c r="BD174" s="8">
        <f t="shared" si="119"/>
        <v>8.7403262013648604</v>
      </c>
      <c r="BE174" s="5"/>
      <c r="BF174" s="60">
        <f t="shared" si="120"/>
        <v>128.69520899999998</v>
      </c>
      <c r="BG174" s="62">
        <f t="shared" si="121"/>
        <v>114.25493599999999</v>
      </c>
      <c r="BH174" s="62">
        <f t="shared" si="122"/>
        <v>121.74589399999999</v>
      </c>
      <c r="BI174" s="62">
        <f t="shared" si="123"/>
        <v>123.627168</v>
      </c>
      <c r="BJ174" s="62">
        <f t="shared" si="124"/>
        <v>113.53993599999998</v>
      </c>
      <c r="BK174" s="62">
        <f t="shared" si="125"/>
        <v>127.36607899999998</v>
      </c>
      <c r="BL174" s="62">
        <f t="shared" si="126"/>
        <v>125.44041680000001</v>
      </c>
      <c r="BM174" s="62">
        <f t="shared" si="127"/>
        <v>113.96743599999999</v>
      </c>
      <c r="BN174" s="63">
        <f t="shared" si="128"/>
        <v>116.394936</v>
      </c>
      <c r="BO174" s="50"/>
      <c r="BP174" s="104"/>
      <c r="BX174" s="53">
        <f t="shared" si="92"/>
        <v>2028</v>
      </c>
      <c r="BY174" s="97">
        <f t="shared" si="129"/>
        <v>47027</v>
      </c>
      <c r="BZ174" s="56">
        <f t="shared" si="93"/>
        <v>8.8838883506697055</v>
      </c>
      <c r="CA174" s="56">
        <f t="shared" si="94"/>
        <v>8.4041922568986394</v>
      </c>
      <c r="CB174" s="56">
        <v>8.7914918763403804</v>
      </c>
      <c r="CC174" s="56">
        <v>8.6453609574796477</v>
      </c>
      <c r="CD174" s="56">
        <v>8.7914918763403804</v>
      </c>
      <c r="CE174" s="56">
        <f t="shared" si="95"/>
        <v>8.4409861858655386</v>
      </c>
      <c r="CF174" s="1"/>
      <c r="CG174" s="98">
        <v>0.25</v>
      </c>
      <c r="CH174" s="99">
        <v>-1</v>
      </c>
      <c r="CI174" s="99">
        <v>-0.5</v>
      </c>
      <c r="CJ174" s="99">
        <v>-1</v>
      </c>
      <c r="CK174" s="99">
        <v>3</v>
      </c>
      <c r="CL174" s="99">
        <v>1</v>
      </c>
      <c r="CM174" s="99">
        <v>-3.5233099999999951</v>
      </c>
      <c r="CN174" s="100">
        <v>-2.898850000000003</v>
      </c>
      <c r="CO174" s="13"/>
      <c r="CP174" s="101">
        <v>1.0502296814483443</v>
      </c>
      <c r="CQ174" s="102">
        <v>1.0219623502567026</v>
      </c>
      <c r="CR174" s="102">
        <v>1.0148016933377366</v>
      </c>
      <c r="CS174" s="102">
        <v>0.94670789924039989</v>
      </c>
      <c r="CT174" s="102">
        <v>1.0459088396551983</v>
      </c>
      <c r="CU174" s="103">
        <v>1.0021610407572288</v>
      </c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</row>
    <row r="175" spans="1:143" ht="12.75" x14ac:dyDescent="0.2">
      <c r="A175" s="3">
        <f t="shared" si="91"/>
        <v>2028</v>
      </c>
      <c r="B175" s="43">
        <v>47058</v>
      </c>
      <c r="C175" s="43">
        <v>47087</v>
      </c>
      <c r="D175" s="44">
        <f t="shared" si="96"/>
        <v>47058</v>
      </c>
      <c r="E175" s="94">
        <v>152.81399999999999</v>
      </c>
      <c r="F175" s="46">
        <v>129.4084</v>
      </c>
      <c r="G175" s="94">
        <v>121.11</v>
      </c>
      <c r="H175" s="46">
        <v>116.3908</v>
      </c>
      <c r="I175" s="94">
        <v>145.00040000000001</v>
      </c>
      <c r="J175" s="46">
        <v>122.41030000000001</v>
      </c>
      <c r="K175" s="94">
        <v>142.84049999999999</v>
      </c>
      <c r="L175" s="46">
        <v>126.5883</v>
      </c>
      <c r="M175" s="94">
        <v>136.50960000000001</v>
      </c>
      <c r="N175" s="46">
        <v>123.64830000000001</v>
      </c>
      <c r="O175" s="94">
        <f t="shared" si="98"/>
        <v>120.36</v>
      </c>
      <c r="P175" s="46">
        <f t="shared" si="99"/>
        <v>115.3908</v>
      </c>
      <c r="Q175" s="94">
        <f t="shared" si="100"/>
        <v>120.61</v>
      </c>
      <c r="R175" s="46">
        <f t="shared" si="101"/>
        <v>115.8908</v>
      </c>
      <c r="S175" s="94">
        <f t="shared" si="102"/>
        <v>123.85999999999999</v>
      </c>
      <c r="T175" s="46">
        <f t="shared" si="103"/>
        <v>116.8908</v>
      </c>
      <c r="U175" s="94">
        <f t="shared" si="104"/>
        <v>149.25349</v>
      </c>
      <c r="V175" s="95">
        <f t="shared" si="105"/>
        <v>126.26039</v>
      </c>
      <c r="W175" s="96">
        <v>9.3618721784460934</v>
      </c>
      <c r="X175" s="96">
        <v>9.9206570913782901</v>
      </c>
      <c r="Y175" s="96">
        <v>9.3040170064356449</v>
      </c>
      <c r="Z175" s="96">
        <v>9.3843345745528168</v>
      </c>
      <c r="AA175" s="96">
        <v>9.1767911676017135</v>
      </c>
      <c r="AB175" s="96">
        <v>9.71683998538421</v>
      </c>
      <c r="AC175" s="96">
        <v>9.5279577741324051</v>
      </c>
      <c r="AD175" s="96">
        <v>9.5680069598021671</v>
      </c>
      <c r="AE175" s="96">
        <v>8.8383022117217465</v>
      </c>
      <c r="AF175" s="96">
        <f t="shared" si="106"/>
        <v>9.8173220073045542</v>
      </c>
      <c r="AG175" s="96">
        <f t="shared" si="107"/>
        <v>9.5734585041370099</v>
      </c>
      <c r="AH175" s="96">
        <f t="shared" si="108"/>
        <v>9.511973769827744</v>
      </c>
      <c r="AI175" s="96">
        <f t="shared" si="109"/>
        <v>9.9934707870865562</v>
      </c>
      <c r="AJ175" s="96">
        <f t="shared" si="110"/>
        <v>9.5474150279698211</v>
      </c>
      <c r="AK175" s="126"/>
      <c r="AL175" s="99"/>
      <c r="AM175" s="13"/>
      <c r="AN175" s="13"/>
      <c r="AO175" s="13"/>
      <c r="AP175" s="13"/>
      <c r="AQ175" s="13"/>
      <c r="AR175" s="8">
        <f t="shared" si="111"/>
        <v>9.7156680497331092</v>
      </c>
      <c r="AS175" s="8">
        <f t="shared" si="112"/>
        <v>9.7563725783130071</v>
      </c>
      <c r="AT175" s="8">
        <f t="shared" si="113"/>
        <v>10.08390991919269</v>
      </c>
      <c r="AU175" s="8">
        <f t="shared" si="114"/>
        <v>10.126157142404587</v>
      </c>
      <c r="AV175" s="8">
        <f t="shared" si="97"/>
        <v>9.9205269224108488</v>
      </c>
      <c r="AW175" s="8"/>
      <c r="AX175" s="8">
        <f t="shared" si="115"/>
        <v>9.5530399781774697</v>
      </c>
      <c r="AY175" s="8">
        <f t="shared" si="116"/>
        <v>9.6995458895305973</v>
      </c>
      <c r="AZ175" s="8">
        <f t="shared" si="117"/>
        <v>9.7218032784742174</v>
      </c>
      <c r="BA175" s="8">
        <v>9.553449233350948</v>
      </c>
      <c r="BB175" s="8">
        <f t="shared" si="118"/>
        <v>9.4252134312959477</v>
      </c>
      <c r="BC175" s="8">
        <v>9.3947749690264057</v>
      </c>
      <c r="BD175" s="8">
        <f t="shared" si="119"/>
        <v>9.4871549719264863</v>
      </c>
      <c r="BE175" s="5"/>
      <c r="BF175" s="60">
        <f t="shared" si="120"/>
        <v>142.74959200000001</v>
      </c>
      <c r="BG175" s="62">
        <f t="shared" si="121"/>
        <v>119.08074399999998</v>
      </c>
      <c r="BH175" s="62">
        <f t="shared" si="122"/>
        <v>135.28665699999999</v>
      </c>
      <c r="BI175" s="62">
        <f t="shared" si="123"/>
        <v>130.979241</v>
      </c>
      <c r="BJ175" s="62">
        <f t="shared" si="124"/>
        <v>118.580744</v>
      </c>
      <c r="BK175" s="62">
        <f t="shared" si="125"/>
        <v>135.85205399999998</v>
      </c>
      <c r="BL175" s="62">
        <f t="shared" si="126"/>
        <v>139.366457</v>
      </c>
      <c r="BM175" s="62">
        <f t="shared" si="127"/>
        <v>118.22324399999999</v>
      </c>
      <c r="BN175" s="63">
        <f t="shared" si="128"/>
        <v>120.86324399999998</v>
      </c>
      <c r="BO175" s="50"/>
      <c r="BP175" s="104"/>
      <c r="BX175" s="53">
        <f t="shared" si="92"/>
        <v>2028</v>
      </c>
      <c r="BY175" s="97">
        <f t="shared" si="129"/>
        <v>47058</v>
      </c>
      <c r="BZ175" s="56">
        <f t="shared" si="93"/>
        <v>9.6062188357193605</v>
      </c>
      <c r="CA175" s="56">
        <f t="shared" si="94"/>
        <v>9.4252134312959477</v>
      </c>
      <c r="CB175" s="56">
        <v>9.5501329068203376</v>
      </c>
      <c r="CC175" s="56">
        <v>9.391530300371274</v>
      </c>
      <c r="CD175" s="56">
        <v>9.5501329068203376</v>
      </c>
      <c r="CE175" s="56">
        <f t="shared" si="95"/>
        <v>9.4635791293121034</v>
      </c>
      <c r="CF175" s="1"/>
      <c r="CG175" s="98">
        <v>-0.75</v>
      </c>
      <c r="CH175" s="99">
        <v>-1</v>
      </c>
      <c r="CI175" s="99">
        <v>-0.5</v>
      </c>
      <c r="CJ175" s="99">
        <v>-0.5</v>
      </c>
      <c r="CK175" s="99">
        <v>2.7499999999999929</v>
      </c>
      <c r="CL175" s="99">
        <v>0.5</v>
      </c>
      <c r="CM175" s="99">
        <v>-3.5605100000000078</v>
      </c>
      <c r="CN175" s="100">
        <v>-3.1480099999999993</v>
      </c>
      <c r="CO175" s="13"/>
      <c r="CP175" s="101">
        <v>1.0461393857296877</v>
      </c>
      <c r="CQ175" s="102">
        <v>1.0201531529040997</v>
      </c>
      <c r="CR175" s="102">
        <v>1.0136013048406269</v>
      </c>
      <c r="CS175" s="102">
        <v>0.97788405716971216</v>
      </c>
      <c r="CT175" s="102">
        <v>1.0444673409072422</v>
      </c>
      <c r="CU175" s="103">
        <v>1.0020421221733624</v>
      </c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</row>
    <row r="176" spans="1:143" ht="12.75" x14ac:dyDescent="0.2">
      <c r="A176" s="3">
        <f t="shared" si="91"/>
        <v>2028</v>
      </c>
      <c r="B176" s="43">
        <v>47088</v>
      </c>
      <c r="C176" s="43">
        <v>47118</v>
      </c>
      <c r="D176" s="44">
        <f t="shared" si="96"/>
        <v>47088</v>
      </c>
      <c r="E176" s="94">
        <v>151.685</v>
      </c>
      <c r="F176" s="46">
        <v>128.8775</v>
      </c>
      <c r="G176" s="94">
        <v>123.2059</v>
      </c>
      <c r="H176" s="46">
        <v>118.83880000000001</v>
      </c>
      <c r="I176" s="94">
        <v>145.6009</v>
      </c>
      <c r="J176" s="46">
        <v>122.0412</v>
      </c>
      <c r="K176" s="94">
        <v>140.59880000000001</v>
      </c>
      <c r="L176" s="46">
        <v>127.0558</v>
      </c>
      <c r="M176" s="94">
        <v>136.1104</v>
      </c>
      <c r="N176" s="46">
        <v>126.19880000000001</v>
      </c>
      <c r="O176" s="94">
        <f t="shared" si="98"/>
        <v>122.7059</v>
      </c>
      <c r="P176" s="46">
        <f t="shared" si="99"/>
        <v>118.33880000000001</v>
      </c>
      <c r="Q176" s="94">
        <f t="shared" si="100"/>
        <v>122.7059</v>
      </c>
      <c r="R176" s="46">
        <f t="shared" si="101"/>
        <v>118.33880000000001</v>
      </c>
      <c r="S176" s="94">
        <f t="shared" si="102"/>
        <v>125.7059</v>
      </c>
      <c r="T176" s="46">
        <f t="shared" si="103"/>
        <v>119.58880000000001</v>
      </c>
      <c r="U176" s="94">
        <f t="shared" si="104"/>
        <v>147.39947000000001</v>
      </c>
      <c r="V176" s="95">
        <f t="shared" si="105"/>
        <v>125.92294</v>
      </c>
      <c r="W176" s="96">
        <v>9.6931376927537531</v>
      </c>
      <c r="X176" s="96">
        <v>10.228797700782978</v>
      </c>
      <c r="Y176" s="96">
        <v>9.6163298146649741</v>
      </c>
      <c r="Z176" s="96">
        <v>9.6052665930026588</v>
      </c>
      <c r="AA176" s="96">
        <v>9.4009654561341112</v>
      </c>
      <c r="AB176" s="96">
        <v>9.7798342083628569</v>
      </c>
      <c r="AC176" s="96">
        <v>9.6462402486708019</v>
      </c>
      <c r="AD176" s="96">
        <v>9.6848442247556719</v>
      </c>
      <c r="AE176" s="96">
        <v>8.8931371504074779</v>
      </c>
      <c r="AF176" s="96">
        <f t="shared" si="106"/>
        <v>10.046816478653797</v>
      </c>
      <c r="AG176" s="96">
        <f t="shared" si="107"/>
        <v>9.7988013842457544</v>
      </c>
      <c r="AH176" s="96">
        <f t="shared" si="108"/>
        <v>9.7344627405081035</v>
      </c>
      <c r="AI176" s="96">
        <f t="shared" si="109"/>
        <v>10.125359225522732</v>
      </c>
      <c r="AJ176" s="96">
        <f t="shared" si="110"/>
        <v>9.6656974669495703</v>
      </c>
      <c r="AK176" s="126"/>
      <c r="AL176" s="99"/>
      <c r="AM176" s="13"/>
      <c r="AN176" s="13"/>
      <c r="AO176" s="13"/>
      <c r="AP176" s="13"/>
      <c r="AQ176" s="13"/>
      <c r="AR176" s="8">
        <f t="shared" si="111"/>
        <v>9.8358860338152265</v>
      </c>
      <c r="AS176" s="8">
        <f t="shared" si="112"/>
        <v>9.875121704193182</v>
      </c>
      <c r="AT176" s="8">
        <f t="shared" si="113"/>
        <v>10.208684144194027</v>
      </c>
      <c r="AU176" s="8">
        <f t="shared" si="114"/>
        <v>10.249406839730771</v>
      </c>
      <c r="AV176" s="8">
        <f t="shared" si="97"/>
        <v>10.042274680483303</v>
      </c>
      <c r="AW176" s="8"/>
      <c r="AX176" s="8">
        <f t="shared" si="115"/>
        <v>9.7778385317487366</v>
      </c>
      <c r="AY176" s="8">
        <f t="shared" si="116"/>
        <v>9.8195686947445981</v>
      </c>
      <c r="AZ176" s="8">
        <f t="shared" si="117"/>
        <v>9.7848192268312193</v>
      </c>
      <c r="BA176" s="8">
        <v>9.7788899913219804</v>
      </c>
      <c r="BB176" s="8">
        <f t="shared" si="118"/>
        <v>9.6549237382253441</v>
      </c>
      <c r="BC176" s="8">
        <v>9.6165091865523387</v>
      </c>
      <c r="BD176" s="8">
        <f t="shared" si="119"/>
        <v>9.7090856785561623</v>
      </c>
      <c r="BE176" s="5"/>
      <c r="BF176" s="60">
        <f t="shared" si="120"/>
        <v>141.87777499999999</v>
      </c>
      <c r="BG176" s="62">
        <f t="shared" si="121"/>
        <v>121.328047</v>
      </c>
      <c r="BH176" s="62">
        <f t="shared" si="122"/>
        <v>135.47022899999999</v>
      </c>
      <c r="BI176" s="62">
        <f t="shared" si="123"/>
        <v>131.848412</v>
      </c>
      <c r="BJ176" s="62">
        <f t="shared" si="124"/>
        <v>120.828047</v>
      </c>
      <c r="BK176" s="62">
        <f t="shared" si="125"/>
        <v>134.77530999999999</v>
      </c>
      <c r="BL176" s="62">
        <f t="shared" si="126"/>
        <v>138.16456210000001</v>
      </c>
      <c r="BM176" s="62">
        <f t="shared" si="127"/>
        <v>120.828047</v>
      </c>
      <c r="BN176" s="63">
        <f t="shared" si="128"/>
        <v>123.075547</v>
      </c>
      <c r="BO176" s="50"/>
      <c r="BP176" s="104"/>
      <c r="BX176" s="53">
        <f t="shared" si="92"/>
        <v>2028</v>
      </c>
      <c r="BY176" s="97">
        <f t="shared" si="129"/>
        <v>47088</v>
      </c>
      <c r="BZ176" s="56">
        <f t="shared" si="93"/>
        <v>9.9275613691377451</v>
      </c>
      <c r="CA176" s="56">
        <f t="shared" si="94"/>
        <v>9.6549237382253441</v>
      </c>
      <c r="CB176" s="56">
        <v>9.77557366479137</v>
      </c>
      <c r="CC176" s="56">
        <v>9.6132649225150466</v>
      </c>
      <c r="CD176" s="56">
        <v>9.77557366479137</v>
      </c>
      <c r="CE176" s="56">
        <f t="shared" si="95"/>
        <v>9.6936430543248271</v>
      </c>
      <c r="CF176" s="1"/>
      <c r="CG176" s="98">
        <v>-0.5</v>
      </c>
      <c r="CH176" s="99">
        <v>-0.5</v>
      </c>
      <c r="CI176" s="99">
        <v>-0.5</v>
      </c>
      <c r="CJ176" s="99">
        <v>-0.5</v>
      </c>
      <c r="CK176" s="99">
        <v>2.5</v>
      </c>
      <c r="CL176" s="99">
        <v>0.75</v>
      </c>
      <c r="CM176" s="99">
        <v>-4.2855300000000085</v>
      </c>
      <c r="CN176" s="100">
        <v>-2.9545600000000007</v>
      </c>
      <c r="CO176" s="13"/>
      <c r="CP176" s="101">
        <v>1.0459695606962958</v>
      </c>
      <c r="CQ176" s="102">
        <v>1.0201488203756972</v>
      </c>
      <c r="CR176" s="102">
        <v>1.0134505530121947</v>
      </c>
      <c r="CS176" s="102">
        <v>0.97873030020662</v>
      </c>
      <c r="CT176" s="102">
        <v>1.0454849856687471</v>
      </c>
      <c r="CU176" s="103">
        <v>1.0020170779264439</v>
      </c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</row>
    <row r="177" spans="1:143" ht="12.75" x14ac:dyDescent="0.2">
      <c r="A177" s="3">
        <f t="shared" si="91"/>
        <v>2029</v>
      </c>
      <c r="B177" s="43">
        <v>47119</v>
      </c>
      <c r="C177" s="43">
        <v>47149</v>
      </c>
      <c r="D177" s="44">
        <f t="shared" si="96"/>
        <v>47119</v>
      </c>
      <c r="E177" s="94">
        <v>153.68510000000001</v>
      </c>
      <c r="F177" s="46">
        <v>126.38200000000001</v>
      </c>
      <c r="G177" s="94">
        <v>126.55110000000001</v>
      </c>
      <c r="H177" s="46">
        <v>121.1337</v>
      </c>
      <c r="I177" s="94">
        <v>146.2569</v>
      </c>
      <c r="J177" s="46">
        <v>119.5309</v>
      </c>
      <c r="K177" s="94">
        <v>143.35919999999999</v>
      </c>
      <c r="L177" s="46">
        <v>127.8946</v>
      </c>
      <c r="M177" s="94">
        <v>139.5291</v>
      </c>
      <c r="N177" s="46">
        <v>127.5573</v>
      </c>
      <c r="O177" s="94">
        <f t="shared" si="98"/>
        <v>126.05110000000001</v>
      </c>
      <c r="P177" s="46">
        <f t="shared" si="99"/>
        <v>120.6337</v>
      </c>
      <c r="Q177" s="94">
        <f t="shared" si="100"/>
        <v>126.05110000000001</v>
      </c>
      <c r="R177" s="46">
        <f t="shared" si="101"/>
        <v>120.6337</v>
      </c>
      <c r="S177" s="94">
        <f t="shared" si="102"/>
        <v>128.30110000000002</v>
      </c>
      <c r="T177" s="46">
        <f t="shared" si="103"/>
        <v>119.6337</v>
      </c>
      <c r="U177" s="94">
        <f t="shared" si="104"/>
        <v>146.93128000000002</v>
      </c>
      <c r="V177" s="95">
        <f t="shared" si="105"/>
        <v>121.87474</v>
      </c>
      <c r="W177" s="96">
        <v>9.6299540519779327</v>
      </c>
      <c r="X177" s="96">
        <v>9.8626273838434848</v>
      </c>
      <c r="Y177" s="96">
        <v>9.5022985022255835</v>
      </c>
      <c r="Z177" s="96">
        <v>9.5120863126218786</v>
      </c>
      <c r="AA177" s="96">
        <v>9.2938466519279537</v>
      </c>
      <c r="AB177" s="96">
        <v>9.4848350088912685</v>
      </c>
      <c r="AC177" s="96">
        <v>9.5709998926969906</v>
      </c>
      <c r="AD177" s="96">
        <v>9.5337244789086011</v>
      </c>
      <c r="AE177" s="96">
        <v>8.8402371962200821</v>
      </c>
      <c r="AF177" s="96">
        <f t="shared" si="106"/>
        <v>9.9476800237924188</v>
      </c>
      <c r="AG177" s="96">
        <f t="shared" si="107"/>
        <v>9.7032516038152234</v>
      </c>
      <c r="AH177" s="96">
        <f t="shared" si="108"/>
        <v>9.6389816051876807</v>
      </c>
      <c r="AI177" s="96">
        <f t="shared" si="109"/>
        <v>9.9718486876041332</v>
      </c>
      <c r="AJ177" s="96">
        <f t="shared" si="110"/>
        <v>9.5899774205741171</v>
      </c>
      <c r="AK177" s="126"/>
      <c r="AL177" s="99"/>
      <c r="AM177" s="13"/>
      <c r="AN177" s="13"/>
      <c r="AO177" s="13"/>
      <c r="AP177" s="13"/>
      <c r="AQ177" s="13"/>
      <c r="AR177" s="8">
        <f t="shared" si="111"/>
        <v>9.759414485920308</v>
      </c>
      <c r="AS177" s="8">
        <f t="shared" si="112"/>
        <v>9.7215291177036303</v>
      </c>
      <c r="AT177" s="8">
        <f t="shared" si="113"/>
        <v>10.129314337786997</v>
      </c>
      <c r="AU177" s="8">
        <f t="shared" si="114"/>
        <v>10.08999312063119</v>
      </c>
      <c r="AV177" s="8">
        <f t="shared" si="97"/>
        <v>9.9250627655105319</v>
      </c>
      <c r="AW177" s="8"/>
      <c r="AX177" s="8">
        <f t="shared" si="115"/>
        <v>9.6830275016502636</v>
      </c>
      <c r="AY177" s="8">
        <f t="shared" si="116"/>
        <v>9.7432213015697506</v>
      </c>
      <c r="AZ177" s="8">
        <f t="shared" si="117"/>
        <v>9.4897182883600841</v>
      </c>
      <c r="BA177" s="8">
        <v>9.6844609832203243</v>
      </c>
      <c r="BB177" s="8">
        <f t="shared" si="118"/>
        <v>9.5451596187395786</v>
      </c>
      <c r="BC177" s="8">
        <v>9.5236327146507431</v>
      </c>
      <c r="BD177" s="8">
        <f t="shared" si="119"/>
        <v>9.6154841914835547</v>
      </c>
      <c r="BE177" s="5"/>
      <c r="BF177" s="60">
        <f t="shared" si="120"/>
        <v>141.94476699999998</v>
      </c>
      <c r="BG177" s="62">
        <f t="shared" si="121"/>
        <v>124.22161799999999</v>
      </c>
      <c r="BH177" s="62">
        <f t="shared" si="122"/>
        <v>134.76472000000001</v>
      </c>
      <c r="BI177" s="62">
        <f t="shared" si="123"/>
        <v>134.38122599999997</v>
      </c>
      <c r="BJ177" s="62">
        <f t="shared" si="124"/>
        <v>123.72161800000001</v>
      </c>
      <c r="BK177" s="62">
        <f t="shared" si="125"/>
        <v>136.70942199999999</v>
      </c>
      <c r="BL177" s="62">
        <f t="shared" si="126"/>
        <v>136.15696780000002</v>
      </c>
      <c r="BM177" s="62">
        <f t="shared" si="127"/>
        <v>123.72161800000001</v>
      </c>
      <c r="BN177" s="63">
        <f t="shared" si="128"/>
        <v>124.57411800000001</v>
      </c>
      <c r="BO177" s="50"/>
      <c r="BP177" s="104"/>
      <c r="BX177" s="53">
        <f t="shared" si="92"/>
        <v>2029</v>
      </c>
      <c r="BY177" s="97">
        <f t="shared" si="129"/>
        <v>47119</v>
      </c>
      <c r="BZ177" s="56">
        <f t="shared" si="93"/>
        <v>9.8102331332704846</v>
      </c>
      <c r="CA177" s="56">
        <f t="shared" si="94"/>
        <v>9.5451596187395786</v>
      </c>
      <c r="CB177" s="56">
        <v>9.6811446566897121</v>
      </c>
      <c r="CC177" s="56">
        <v>9.52038828113362</v>
      </c>
      <c r="CD177" s="56">
        <v>9.6811446566897121</v>
      </c>
      <c r="CE177" s="56">
        <f t="shared" si="95"/>
        <v>9.5837099629802474</v>
      </c>
      <c r="CF177" s="1"/>
      <c r="CG177" s="98">
        <v>-0.5</v>
      </c>
      <c r="CH177" s="99">
        <v>-0.5</v>
      </c>
      <c r="CI177" s="99">
        <v>-0.5</v>
      </c>
      <c r="CJ177" s="99">
        <v>-0.5</v>
      </c>
      <c r="CK177" s="99">
        <v>1.7500000000000071</v>
      </c>
      <c r="CL177" s="99">
        <v>-1.5</v>
      </c>
      <c r="CM177" s="99">
        <v>-6.7538200000000046</v>
      </c>
      <c r="CN177" s="100">
        <v>-4.5072599999999952</v>
      </c>
      <c r="CO177" s="13"/>
      <c r="CP177" s="101">
        <v>1.0457937088514995</v>
      </c>
      <c r="CQ177" s="102">
        <v>1.0200970938352065</v>
      </c>
      <c r="CR177" s="102">
        <v>1.0133404269468644</v>
      </c>
      <c r="CS177" s="102">
        <v>0.97705659373545251</v>
      </c>
      <c r="CT177" s="102">
        <v>1.0459551993205585</v>
      </c>
      <c r="CU177" s="103">
        <v>1.0019828155981494</v>
      </c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</row>
    <row r="178" spans="1:143" ht="12.75" x14ac:dyDescent="0.2">
      <c r="A178" s="3">
        <f t="shared" si="91"/>
        <v>2029</v>
      </c>
      <c r="B178" s="43">
        <v>47150</v>
      </c>
      <c r="C178" s="43">
        <v>47177</v>
      </c>
      <c r="D178" s="44">
        <f t="shared" si="96"/>
        <v>47150</v>
      </c>
      <c r="E178" s="94">
        <v>153.62819999999999</v>
      </c>
      <c r="F178" s="46">
        <v>126.89449999999999</v>
      </c>
      <c r="G178" s="94">
        <v>125.54340000000001</v>
      </c>
      <c r="H178" s="46">
        <v>120.4224</v>
      </c>
      <c r="I178" s="94">
        <v>146.8348</v>
      </c>
      <c r="J178" s="46">
        <v>120.1544</v>
      </c>
      <c r="K178" s="94">
        <v>142.06620000000001</v>
      </c>
      <c r="L178" s="46">
        <v>127.40089999999999</v>
      </c>
      <c r="M178" s="94">
        <v>136.81120000000001</v>
      </c>
      <c r="N178" s="46">
        <v>126.2157</v>
      </c>
      <c r="O178" s="94">
        <f t="shared" si="98"/>
        <v>124.54340000000001</v>
      </c>
      <c r="P178" s="46">
        <f t="shared" si="99"/>
        <v>119.1724</v>
      </c>
      <c r="Q178" s="94">
        <f t="shared" si="100"/>
        <v>125.54340000000001</v>
      </c>
      <c r="R178" s="46">
        <f t="shared" si="101"/>
        <v>119.9224</v>
      </c>
      <c r="S178" s="94">
        <f t="shared" si="102"/>
        <v>128.04340000000002</v>
      </c>
      <c r="T178" s="46">
        <f t="shared" si="103"/>
        <v>122.6724</v>
      </c>
      <c r="U178" s="94">
        <f t="shared" si="104"/>
        <v>150.26536999999999</v>
      </c>
      <c r="V178" s="95">
        <f t="shared" si="105"/>
        <v>122.78851999999999</v>
      </c>
      <c r="W178" s="96">
        <v>9.5186875298960967</v>
      </c>
      <c r="X178" s="96">
        <v>9.8157287739915375</v>
      </c>
      <c r="Y178" s="96">
        <v>9.2447895172079484</v>
      </c>
      <c r="Z178" s="96">
        <v>9.2107302936019941</v>
      </c>
      <c r="AA178" s="96">
        <v>9.0177936879986103</v>
      </c>
      <c r="AB178" s="96">
        <v>9.1845841504704584</v>
      </c>
      <c r="AC178" s="96">
        <v>9.2665302744699893</v>
      </c>
      <c r="AD178" s="96">
        <v>9.230435565915732</v>
      </c>
      <c r="AE178" s="96">
        <v>8.6065960346843671</v>
      </c>
      <c r="AF178" s="96">
        <f t="shared" si="106"/>
        <v>9.6453120904856782</v>
      </c>
      <c r="AG178" s="96">
        <f t="shared" si="107"/>
        <v>9.4013896146802214</v>
      </c>
      <c r="AH178" s="96">
        <f t="shared" si="108"/>
        <v>9.3374991321689365</v>
      </c>
      <c r="AI178" s="96">
        <f t="shared" si="109"/>
        <v>9.6667871094791487</v>
      </c>
      <c r="AJ178" s="96">
        <f t="shared" si="110"/>
        <v>9.2855076588450984</v>
      </c>
      <c r="AK178" s="126"/>
      <c r="AL178" s="99"/>
      <c r="AM178" s="13"/>
      <c r="AN178" s="13"/>
      <c r="AO178" s="13"/>
      <c r="AP178" s="13"/>
      <c r="AQ178" s="13"/>
      <c r="AR178" s="8">
        <f t="shared" si="111"/>
        <v>9.4499626938408277</v>
      </c>
      <c r="AS178" s="8">
        <f t="shared" si="112"/>
        <v>9.4132773512711978</v>
      </c>
      <c r="AT178" s="8">
        <f t="shared" si="113"/>
        <v>9.8081343760134132</v>
      </c>
      <c r="AU178" s="8">
        <f t="shared" si="114"/>
        <v>9.7700586652702732</v>
      </c>
      <c r="AV178" s="8">
        <f t="shared" si="97"/>
        <v>9.610358271598928</v>
      </c>
      <c r="AW178" s="8"/>
      <c r="AX178" s="8">
        <f t="shared" si="115"/>
        <v>9.3763974456674735</v>
      </c>
      <c r="AY178" s="8">
        <f t="shared" si="116"/>
        <v>9.4342719172704097</v>
      </c>
      <c r="AZ178" s="8">
        <f t="shared" si="117"/>
        <v>9.1893638797533619</v>
      </c>
      <c r="BA178" s="8">
        <v>9.3769548287871292</v>
      </c>
      <c r="BB178" s="8">
        <f t="shared" si="118"/>
        <v>9.2622894845769146</v>
      </c>
      <c r="BC178" s="8">
        <v>9.2211823629427592</v>
      </c>
      <c r="BD178" s="8">
        <f t="shared" si="119"/>
        <v>9.3127659403334953</v>
      </c>
      <c r="BE178" s="5"/>
      <c r="BF178" s="60">
        <f t="shared" si="120"/>
        <v>142.13270899999998</v>
      </c>
      <c r="BG178" s="62">
        <f t="shared" si="121"/>
        <v>123.34136999999998</v>
      </c>
      <c r="BH178" s="62">
        <f t="shared" si="122"/>
        <v>135.36222799999999</v>
      </c>
      <c r="BI178" s="62">
        <f t="shared" si="123"/>
        <v>132.255135</v>
      </c>
      <c r="BJ178" s="62">
        <f t="shared" si="124"/>
        <v>123.12636999999999</v>
      </c>
      <c r="BK178" s="62">
        <f t="shared" si="125"/>
        <v>135.760121</v>
      </c>
      <c r="BL178" s="62">
        <f t="shared" si="126"/>
        <v>138.45032449999997</v>
      </c>
      <c r="BM178" s="62">
        <f t="shared" si="127"/>
        <v>122.23387</v>
      </c>
      <c r="BN178" s="63">
        <f t="shared" si="128"/>
        <v>125.73387</v>
      </c>
      <c r="BO178" s="50"/>
      <c r="BP178" s="104"/>
      <c r="BX178" s="53">
        <f t="shared" si="92"/>
        <v>2029</v>
      </c>
      <c r="BY178" s="97">
        <f t="shared" si="129"/>
        <v>47150</v>
      </c>
      <c r="BZ178" s="56">
        <f t="shared" si="93"/>
        <v>9.5452789352895877</v>
      </c>
      <c r="CA178" s="56">
        <f t="shared" si="94"/>
        <v>9.2622894845769146</v>
      </c>
      <c r="CB178" s="56">
        <v>9.373638502256517</v>
      </c>
      <c r="CC178" s="56">
        <v>9.2179373775180018</v>
      </c>
      <c r="CD178" s="56">
        <v>9.373638502256517</v>
      </c>
      <c r="CE178" s="56">
        <f t="shared" si="95"/>
        <v>9.3004043760248472</v>
      </c>
      <c r="CF178" s="1"/>
      <c r="CG178" s="98">
        <v>-1</v>
      </c>
      <c r="CH178" s="99">
        <v>-1.25</v>
      </c>
      <c r="CI178" s="99">
        <v>0</v>
      </c>
      <c r="CJ178" s="99">
        <v>-0.5</v>
      </c>
      <c r="CK178" s="99">
        <v>2.5</v>
      </c>
      <c r="CL178" s="99">
        <v>2.25</v>
      </c>
      <c r="CM178" s="99">
        <v>-3.3628300000000024</v>
      </c>
      <c r="CN178" s="100">
        <v>-4.1059800000000024</v>
      </c>
      <c r="CO178" s="13"/>
      <c r="CP178" s="101">
        <v>1.0471821216158674</v>
      </c>
      <c r="CQ178" s="102">
        <v>1.0206996964410806</v>
      </c>
      <c r="CR178" s="102">
        <v>1.0137631691001743</v>
      </c>
      <c r="CS178" s="102">
        <v>0.97905306100023337</v>
      </c>
      <c r="CT178" s="102">
        <v>1.0472731260022752</v>
      </c>
      <c r="CU178" s="103">
        <v>1.0020479493200809</v>
      </c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</row>
    <row r="179" spans="1:143" ht="12.75" x14ac:dyDescent="0.2">
      <c r="A179" s="3">
        <f t="shared" si="91"/>
        <v>2029</v>
      </c>
      <c r="B179" s="43">
        <v>47178</v>
      </c>
      <c r="C179" s="43">
        <v>47208</v>
      </c>
      <c r="D179" s="44">
        <f t="shared" si="96"/>
        <v>47178</v>
      </c>
      <c r="E179" s="94">
        <v>124.9926</v>
      </c>
      <c r="F179" s="46">
        <v>109.39279999999999</v>
      </c>
      <c r="G179" s="94">
        <v>115.9126</v>
      </c>
      <c r="H179" s="46">
        <v>112.7393</v>
      </c>
      <c r="I179" s="94">
        <v>117.9037</v>
      </c>
      <c r="J179" s="46">
        <v>102.81189999999999</v>
      </c>
      <c r="K179" s="94">
        <v>124.95229999999999</v>
      </c>
      <c r="L179" s="46">
        <v>116.63549999999999</v>
      </c>
      <c r="M179" s="94">
        <v>122.53270000000001</v>
      </c>
      <c r="N179" s="46">
        <v>116.2974</v>
      </c>
      <c r="O179" s="94">
        <f t="shared" si="98"/>
        <v>114.9126</v>
      </c>
      <c r="P179" s="46">
        <f t="shared" si="99"/>
        <v>111.2393</v>
      </c>
      <c r="Q179" s="94">
        <f t="shared" si="100"/>
        <v>115.9126</v>
      </c>
      <c r="R179" s="46">
        <f t="shared" si="101"/>
        <v>112.2393</v>
      </c>
      <c r="S179" s="94">
        <f t="shared" si="102"/>
        <v>118.1626</v>
      </c>
      <c r="T179" s="46">
        <f t="shared" si="103"/>
        <v>114.7393</v>
      </c>
      <c r="U179" s="94">
        <f t="shared" si="104"/>
        <v>121.94297</v>
      </c>
      <c r="V179" s="95">
        <f t="shared" si="105"/>
        <v>107.13749999999999</v>
      </c>
      <c r="W179" s="96">
        <v>8.713659517852367</v>
      </c>
      <c r="X179" s="96">
        <v>8.9063611398835878</v>
      </c>
      <c r="Y179" s="96">
        <v>8.5394932208691454</v>
      </c>
      <c r="Z179" s="96">
        <v>8.5937022695392589</v>
      </c>
      <c r="AA179" s="96">
        <v>8.3944401155109887</v>
      </c>
      <c r="AB179" s="96">
        <v>9.0113663769199679</v>
      </c>
      <c r="AC179" s="96">
        <v>8.9491713007898177</v>
      </c>
      <c r="AD179" s="96">
        <v>8.9143187339042047</v>
      </c>
      <c r="AE179" s="96">
        <v>8.2393177444395551</v>
      </c>
      <c r="AF179" s="96">
        <f t="shared" si="106"/>
        <v>9.0252471631204845</v>
      </c>
      <c r="AG179" s="96">
        <f t="shared" si="107"/>
        <v>8.7828431712994259</v>
      </c>
      <c r="AH179" s="96">
        <f t="shared" si="108"/>
        <v>8.7198383759304878</v>
      </c>
      <c r="AI179" s="96">
        <f t="shared" si="109"/>
        <v>9.3453588123375226</v>
      </c>
      <c r="AJ179" s="96">
        <f t="shared" si="110"/>
        <v>8.9681488323529539</v>
      </c>
      <c r="AK179" s="126"/>
      <c r="AL179" s="99"/>
      <c r="AM179" s="13"/>
      <c r="AN179" s="13"/>
      <c r="AO179" s="13"/>
      <c r="AP179" s="13"/>
      <c r="AQ179" s="13"/>
      <c r="AR179" s="8">
        <f t="shared" si="111"/>
        <v>9.1274106319644464</v>
      </c>
      <c r="AS179" s="8">
        <f t="shared" si="112"/>
        <v>9.0919877567884999</v>
      </c>
      <c r="AT179" s="8">
        <f t="shared" si="113"/>
        <v>9.4733576464708715</v>
      </c>
      <c r="AU179" s="8">
        <f t="shared" si="114"/>
        <v>9.4365922504184905</v>
      </c>
      <c r="AV179" s="8">
        <f t="shared" si="97"/>
        <v>9.2823370714105771</v>
      </c>
      <c r="AW179" s="8"/>
      <c r="AX179" s="8">
        <f t="shared" si="115"/>
        <v>8.7485708033569995</v>
      </c>
      <c r="AY179" s="8">
        <f t="shared" si="116"/>
        <v>9.1122435320038733</v>
      </c>
      <c r="AZ179" s="8">
        <f t="shared" si="117"/>
        <v>9.0160863670475919</v>
      </c>
      <c r="BA179" s="8">
        <v>8.7473344274173499</v>
      </c>
      <c r="BB179" s="8">
        <f t="shared" si="118"/>
        <v>8.6235421001239789</v>
      </c>
      <c r="BC179" s="8">
        <v>8.6019137431396349</v>
      </c>
      <c r="BD179" s="8">
        <f t="shared" si="119"/>
        <v>8.692948738864148</v>
      </c>
      <c r="BE179" s="5"/>
      <c r="BF179" s="60">
        <f t="shared" si="120"/>
        <v>118.28468599999999</v>
      </c>
      <c r="BG179" s="62">
        <f t="shared" si="121"/>
        <v>114.548081</v>
      </c>
      <c r="BH179" s="62">
        <f t="shared" si="122"/>
        <v>111.41422599999999</v>
      </c>
      <c r="BI179" s="62">
        <f t="shared" si="123"/>
        <v>119.85152099999999</v>
      </c>
      <c r="BJ179" s="62">
        <f t="shared" si="124"/>
        <v>114.33308099999999</v>
      </c>
      <c r="BK179" s="62">
        <f t="shared" si="125"/>
        <v>121.37607599999998</v>
      </c>
      <c r="BL179" s="62">
        <f t="shared" si="126"/>
        <v>115.5766179</v>
      </c>
      <c r="BM179" s="62">
        <f t="shared" si="127"/>
        <v>113.33308099999999</v>
      </c>
      <c r="BN179" s="63">
        <f t="shared" si="128"/>
        <v>116.69058099999998</v>
      </c>
      <c r="BO179" s="50"/>
      <c r="BP179" s="104"/>
      <c r="BX179" s="53">
        <f t="shared" si="92"/>
        <v>2029</v>
      </c>
      <c r="BY179" s="97">
        <f t="shared" si="129"/>
        <v>47178</v>
      </c>
      <c r="BZ179" s="56">
        <f t="shared" si="93"/>
        <v>8.8195908024170659</v>
      </c>
      <c r="CA179" s="56">
        <f t="shared" si="94"/>
        <v>8.6235421001239789</v>
      </c>
      <c r="CB179" s="56">
        <v>8.7440181008867395</v>
      </c>
      <c r="CC179" s="56">
        <v>8.5986676276812091</v>
      </c>
      <c r="CD179" s="56">
        <v>8.7440181008867395</v>
      </c>
      <c r="CE179" s="56">
        <f t="shared" si="95"/>
        <v>8.660673698184512</v>
      </c>
      <c r="CF179" s="1"/>
      <c r="CG179" s="98">
        <v>-1</v>
      </c>
      <c r="CH179" s="99">
        <v>-1.5</v>
      </c>
      <c r="CI179" s="99">
        <v>0</v>
      </c>
      <c r="CJ179" s="99">
        <v>-0.5</v>
      </c>
      <c r="CK179" s="99">
        <v>2.25</v>
      </c>
      <c r="CL179" s="99">
        <v>2</v>
      </c>
      <c r="CM179" s="99">
        <v>-3.0496300000000005</v>
      </c>
      <c r="CN179" s="100">
        <v>-2.2553000000000054</v>
      </c>
      <c r="CO179" s="13"/>
      <c r="CP179" s="101">
        <v>1.0502164119777404</v>
      </c>
      <c r="CQ179" s="102">
        <v>1.0220092453552394</v>
      </c>
      <c r="CR179" s="102">
        <v>1.0146777375379088</v>
      </c>
      <c r="CS179" s="102">
        <v>0.97681300238494839</v>
      </c>
      <c r="CT179" s="102">
        <v>1.0483536758444507</v>
      </c>
      <c r="CU179" s="103">
        <v>1.002120590938008</v>
      </c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</row>
    <row r="180" spans="1:143" ht="12.75" x14ac:dyDescent="0.2">
      <c r="A180" s="3">
        <f t="shared" si="91"/>
        <v>2029</v>
      </c>
      <c r="B180" s="43">
        <v>47209</v>
      </c>
      <c r="C180" s="43">
        <v>47238</v>
      </c>
      <c r="D180" s="44">
        <f t="shared" si="96"/>
        <v>47209</v>
      </c>
      <c r="E180" s="94">
        <v>118.7927</v>
      </c>
      <c r="F180" s="46">
        <v>107.5337</v>
      </c>
      <c r="G180" s="94">
        <v>118.1251</v>
      </c>
      <c r="H180" s="46">
        <v>112.8424</v>
      </c>
      <c r="I180" s="94">
        <v>111.7978</v>
      </c>
      <c r="J180" s="46">
        <v>101.0971</v>
      </c>
      <c r="K180" s="94">
        <v>126.3879</v>
      </c>
      <c r="L180" s="46">
        <v>118.0838</v>
      </c>
      <c r="M180" s="94">
        <v>123.2097</v>
      </c>
      <c r="N180" s="46">
        <v>116.32850000000001</v>
      </c>
      <c r="O180" s="94">
        <f t="shared" si="98"/>
        <v>116.8751</v>
      </c>
      <c r="P180" s="46">
        <f t="shared" si="99"/>
        <v>111.8424</v>
      </c>
      <c r="Q180" s="94">
        <f t="shared" si="100"/>
        <v>115.1251</v>
      </c>
      <c r="R180" s="46">
        <f t="shared" si="101"/>
        <v>112.0924</v>
      </c>
      <c r="S180" s="94">
        <f t="shared" si="102"/>
        <v>120.3751</v>
      </c>
      <c r="T180" s="46">
        <f t="shared" si="103"/>
        <v>110.8424</v>
      </c>
      <c r="U180" s="94">
        <f t="shared" si="104"/>
        <v>118.46782999999999</v>
      </c>
      <c r="V180" s="95">
        <f t="shared" si="105"/>
        <v>111.77334999999999</v>
      </c>
      <c r="W180" s="96">
        <v>8.6017262132050938</v>
      </c>
      <c r="X180" s="96">
        <v>8.8552897330235396</v>
      </c>
      <c r="Y180" s="96">
        <v>8.3512421241406312</v>
      </c>
      <c r="Z180" s="96">
        <v>8.4126185860580929</v>
      </c>
      <c r="AA180" s="96">
        <v>7.9634833861828227</v>
      </c>
      <c r="AB180" s="96">
        <v>8.8658194676645437</v>
      </c>
      <c r="AC180" s="96">
        <v>8.7060962388550784</v>
      </c>
      <c r="AD180" s="96">
        <v>8.3250737525033021</v>
      </c>
      <c r="AE180" s="96">
        <v>7.9926509952007985</v>
      </c>
      <c r="AF180" s="96">
        <f t="shared" si="106"/>
        <v>8.8292389278015477</v>
      </c>
      <c r="AG180" s="96">
        <f t="shared" si="107"/>
        <v>8.594296937331583</v>
      </c>
      <c r="AH180" s="96">
        <f t="shared" si="108"/>
        <v>8.5362256537420738</v>
      </c>
      <c r="AI180" s="96">
        <f t="shared" si="109"/>
        <v>8.7018414743803714</v>
      </c>
      <c r="AJ180" s="96">
        <f t="shared" si="110"/>
        <v>8.725073691638352</v>
      </c>
      <c r="AK180" s="126"/>
      <c r="AL180" s="99"/>
      <c r="AM180" s="13"/>
      <c r="AN180" s="13"/>
      <c r="AO180" s="13"/>
      <c r="AP180" s="13"/>
      <c r="AQ180" s="13"/>
      <c r="AR180" s="8">
        <f t="shared" si="111"/>
        <v>8.8803580230257939</v>
      </c>
      <c r="AS180" s="8">
        <f t="shared" si="112"/>
        <v>8.493100693671412</v>
      </c>
      <c r="AT180" s="8">
        <f t="shared" si="113"/>
        <v>9.2169417861464922</v>
      </c>
      <c r="AU180" s="8">
        <f t="shared" si="114"/>
        <v>8.8150074706178394</v>
      </c>
      <c r="AV180" s="8">
        <f t="shared" si="97"/>
        <v>8.8513519933653839</v>
      </c>
      <c r="AW180" s="8"/>
      <c r="AX180" s="8">
        <f t="shared" si="115"/>
        <v>8.5643179711620796</v>
      </c>
      <c r="AY180" s="8">
        <f t="shared" si="116"/>
        <v>8.8655920231913523</v>
      </c>
      <c r="AZ180" s="8">
        <f t="shared" si="117"/>
        <v>8.8704892617341393</v>
      </c>
      <c r="BA180" s="8">
        <v>8.562554892363087</v>
      </c>
      <c r="BB180" s="8">
        <f t="shared" si="118"/>
        <v>8.1819428283459619</v>
      </c>
      <c r="BC180" s="8">
        <v>8.4201722249296598</v>
      </c>
      <c r="BD180" s="8">
        <f t="shared" si="119"/>
        <v>8.5110464952868838</v>
      </c>
      <c r="BE180" s="5"/>
      <c r="BF180" s="60">
        <f t="shared" si="120"/>
        <v>113.95133</v>
      </c>
      <c r="BG180" s="62">
        <f t="shared" si="121"/>
        <v>115.85353899999998</v>
      </c>
      <c r="BH180" s="62">
        <f t="shared" si="122"/>
        <v>107.19649899999999</v>
      </c>
      <c r="BI180" s="62">
        <f t="shared" si="123"/>
        <v>120.25078400000001</v>
      </c>
      <c r="BJ180" s="62">
        <f t="shared" si="124"/>
        <v>113.821039</v>
      </c>
      <c r="BK180" s="62">
        <f t="shared" si="125"/>
        <v>122.81713699999999</v>
      </c>
      <c r="BL180" s="62">
        <f t="shared" si="126"/>
        <v>115.58920359999999</v>
      </c>
      <c r="BM180" s="62">
        <f t="shared" si="127"/>
        <v>114.71103899999999</v>
      </c>
      <c r="BN180" s="63">
        <f t="shared" si="128"/>
        <v>116.276039</v>
      </c>
      <c r="BO180" s="50"/>
      <c r="BP180" s="104"/>
      <c r="BX180" s="53">
        <f t="shared" si="92"/>
        <v>2029</v>
      </c>
      <c r="BY180" s="97">
        <f t="shared" si="129"/>
        <v>47209</v>
      </c>
      <c r="BZ180" s="56">
        <f t="shared" si="93"/>
        <v>8.6258969072339049</v>
      </c>
      <c r="CA180" s="56">
        <f t="shared" si="94"/>
        <v>8.1819428283459619</v>
      </c>
      <c r="CB180" s="56">
        <v>8.5592385658324748</v>
      </c>
      <c r="CC180" s="56">
        <v>8.416925777831576</v>
      </c>
      <c r="CD180" s="56">
        <v>8.5592385658324748</v>
      </c>
      <c r="CE180" s="56">
        <f t="shared" si="95"/>
        <v>8.2183946245718626</v>
      </c>
      <c r="CF180" s="1"/>
      <c r="CG180" s="98">
        <v>-1.25</v>
      </c>
      <c r="CH180" s="99">
        <v>-1</v>
      </c>
      <c r="CI180" s="99">
        <v>-3</v>
      </c>
      <c r="CJ180" s="99">
        <v>-0.75</v>
      </c>
      <c r="CK180" s="99">
        <v>2.25</v>
      </c>
      <c r="CL180" s="99">
        <v>-2</v>
      </c>
      <c r="CM180" s="99">
        <v>-0.32486999999999711</v>
      </c>
      <c r="CN180" s="100">
        <v>4.2396499999999975</v>
      </c>
      <c r="CO180" s="13"/>
      <c r="CP180" s="101">
        <v>1.0495232652570157</v>
      </c>
      <c r="CQ180" s="102">
        <v>1.0215959334676814</v>
      </c>
      <c r="CR180" s="102">
        <v>1.0146930550124822</v>
      </c>
      <c r="CS180" s="102">
        <v>0.9466117243661083</v>
      </c>
      <c r="CT180" s="102">
        <v>1.0452569830704235</v>
      </c>
      <c r="CU180" s="103">
        <v>1.002179788996425</v>
      </c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</row>
    <row r="181" spans="1:143" ht="12.75" x14ac:dyDescent="0.2">
      <c r="A181" s="3">
        <f t="shared" si="91"/>
        <v>2029</v>
      </c>
      <c r="B181" s="43">
        <v>47239</v>
      </c>
      <c r="C181" s="43">
        <v>47269</v>
      </c>
      <c r="D181" s="44">
        <f t="shared" si="96"/>
        <v>47239</v>
      </c>
      <c r="E181" s="94">
        <v>107.8582</v>
      </c>
      <c r="F181" s="46">
        <v>100.1772</v>
      </c>
      <c r="G181" s="94">
        <v>116.34780000000001</v>
      </c>
      <c r="H181" s="46">
        <v>112.84610000000001</v>
      </c>
      <c r="I181" s="94">
        <v>101.30540000000001</v>
      </c>
      <c r="J181" s="46">
        <v>93.962360000000004</v>
      </c>
      <c r="K181" s="94">
        <v>119.3008</v>
      </c>
      <c r="L181" s="46">
        <v>113.10120000000001</v>
      </c>
      <c r="M181" s="94">
        <v>121.13979999999999</v>
      </c>
      <c r="N181" s="46">
        <v>115.2315</v>
      </c>
      <c r="O181" s="94">
        <f t="shared" si="98"/>
        <v>115.34780000000001</v>
      </c>
      <c r="P181" s="46">
        <f t="shared" si="99"/>
        <v>111.34610000000001</v>
      </c>
      <c r="Q181" s="94">
        <f t="shared" si="100"/>
        <v>115.34780000000001</v>
      </c>
      <c r="R181" s="46">
        <f t="shared" si="101"/>
        <v>111.84610000000001</v>
      </c>
      <c r="S181" s="94">
        <f t="shared" si="102"/>
        <v>119.09780000000001</v>
      </c>
      <c r="T181" s="46">
        <f t="shared" si="103"/>
        <v>110.84610000000001</v>
      </c>
      <c r="U181" s="94">
        <f t="shared" si="104"/>
        <v>107.45327999999999</v>
      </c>
      <c r="V181" s="95">
        <f t="shared" si="105"/>
        <v>101.94997000000001</v>
      </c>
      <c r="W181" s="96">
        <v>8.6756513010365932</v>
      </c>
      <c r="X181" s="96">
        <v>9.1141735301637183</v>
      </c>
      <c r="Y181" s="96">
        <v>8.4346643578097193</v>
      </c>
      <c r="Z181" s="96">
        <v>8.4399715068937766</v>
      </c>
      <c r="AA181" s="96">
        <v>7.9908416954762753</v>
      </c>
      <c r="AB181" s="96">
        <v>8.7981800725637189</v>
      </c>
      <c r="AC181" s="96">
        <v>8.4531885429140239</v>
      </c>
      <c r="AD181" s="96">
        <v>8.2924784998647407</v>
      </c>
      <c r="AE181" s="96">
        <v>7.9777118928032378</v>
      </c>
      <c r="AF181" s="96">
        <f t="shared" si="106"/>
        <v>8.8574724583522997</v>
      </c>
      <c r="AG181" s="96">
        <f t="shared" si="107"/>
        <v>8.6220272248176588</v>
      </c>
      <c r="AH181" s="96">
        <f t="shared" si="108"/>
        <v>8.5635770916134657</v>
      </c>
      <c r="AI181" s="96">
        <f t="shared" si="109"/>
        <v>8.6710137912156497</v>
      </c>
      <c r="AJ181" s="96">
        <f t="shared" si="110"/>
        <v>8.4721659923106731</v>
      </c>
      <c r="AK181" s="126"/>
      <c r="AL181" s="99"/>
      <c r="AM181" s="13"/>
      <c r="AN181" s="13"/>
      <c r="AO181" s="13"/>
      <c r="AP181" s="13"/>
      <c r="AQ181" s="13"/>
      <c r="AR181" s="8">
        <f t="shared" si="111"/>
        <v>8.623311884250457</v>
      </c>
      <c r="AS181" s="8">
        <f t="shared" si="112"/>
        <v>8.459972070194878</v>
      </c>
      <c r="AT181" s="8">
        <f t="shared" si="113"/>
        <v>8.9501536429235067</v>
      </c>
      <c r="AU181" s="8">
        <f t="shared" si="114"/>
        <v>8.7806232780096689</v>
      </c>
      <c r="AV181" s="8">
        <f t="shared" si="97"/>
        <v>8.7035152188446272</v>
      </c>
      <c r="AW181" s="8"/>
      <c r="AX181" s="8">
        <f t="shared" si="115"/>
        <v>8.5921495959440133</v>
      </c>
      <c r="AY181" s="8">
        <f t="shared" si="116"/>
        <v>8.6089632094510637</v>
      </c>
      <c r="AZ181" s="8">
        <f t="shared" si="117"/>
        <v>8.8028265392331058</v>
      </c>
      <c r="BA181" s="8">
        <v>8.5904663458434634</v>
      </c>
      <c r="BB181" s="8">
        <f t="shared" si="118"/>
        <v>8.2099767552784879</v>
      </c>
      <c r="BC181" s="8">
        <v>8.4476247776676079</v>
      </c>
      <c r="BD181" s="8">
        <f t="shared" si="119"/>
        <v>8.5385230606667761</v>
      </c>
      <c r="BE181" s="5"/>
      <c r="BF181" s="60">
        <f t="shared" si="120"/>
        <v>104.55536999999998</v>
      </c>
      <c r="BG181" s="62">
        <f t="shared" si="121"/>
        <v>114.84206900000001</v>
      </c>
      <c r="BH181" s="62">
        <f t="shared" si="122"/>
        <v>98.147892799999994</v>
      </c>
      <c r="BI181" s="62">
        <f t="shared" si="123"/>
        <v>118.59923099999999</v>
      </c>
      <c r="BJ181" s="62">
        <f t="shared" si="124"/>
        <v>113.842069</v>
      </c>
      <c r="BK181" s="62">
        <f t="shared" si="125"/>
        <v>116.63497199999999</v>
      </c>
      <c r="BL181" s="62">
        <f t="shared" si="126"/>
        <v>105.0868567</v>
      </c>
      <c r="BM181" s="62">
        <f t="shared" si="127"/>
        <v>113.62706900000001</v>
      </c>
      <c r="BN181" s="63">
        <f t="shared" si="128"/>
        <v>115.54956899999999</v>
      </c>
      <c r="BO181" s="50"/>
      <c r="BP181" s="104"/>
      <c r="BX181" s="53">
        <f t="shared" si="92"/>
        <v>2029</v>
      </c>
      <c r="BY181" s="97">
        <f t="shared" si="129"/>
        <v>47239</v>
      </c>
      <c r="BZ181" s="56">
        <f t="shared" si="93"/>
        <v>8.7117310811911928</v>
      </c>
      <c r="CA181" s="56">
        <f t="shared" si="94"/>
        <v>8.2099767552784879</v>
      </c>
      <c r="CB181" s="56">
        <v>8.5871500193128512</v>
      </c>
      <c r="CC181" s="56">
        <v>8.4443783806646007</v>
      </c>
      <c r="CD181" s="56">
        <v>8.5871500193128512</v>
      </c>
      <c r="CE181" s="56">
        <f t="shared" si="95"/>
        <v>8.2464717071800848</v>
      </c>
      <c r="CF181" s="1"/>
      <c r="CG181" s="98">
        <v>-1</v>
      </c>
      <c r="CH181" s="99">
        <v>-1.5</v>
      </c>
      <c r="CI181" s="99">
        <v>-1</v>
      </c>
      <c r="CJ181" s="99">
        <v>-1</v>
      </c>
      <c r="CK181" s="99">
        <v>2.75</v>
      </c>
      <c r="CL181" s="99">
        <v>-2</v>
      </c>
      <c r="CM181" s="99">
        <v>-0.40492000000000417</v>
      </c>
      <c r="CN181" s="100">
        <v>1.7727700000000013</v>
      </c>
      <c r="CO181" s="13"/>
      <c r="CP181" s="101">
        <v>1.0494671043755903</v>
      </c>
      <c r="CQ181" s="102">
        <v>1.0215706555140831</v>
      </c>
      <c r="CR181" s="102">
        <v>1.0146452609015004</v>
      </c>
      <c r="CS181" s="102">
        <v>0.94678538771716803</v>
      </c>
      <c r="CT181" s="102">
        <v>1.0456480280723168</v>
      </c>
      <c r="CU181" s="103">
        <v>1.0022450048641773</v>
      </c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</row>
    <row r="182" spans="1:143" ht="12.75" x14ac:dyDescent="0.2">
      <c r="A182" s="3">
        <f t="shared" si="91"/>
        <v>2029</v>
      </c>
      <c r="B182" s="43">
        <v>47270</v>
      </c>
      <c r="C182" s="43">
        <v>47299</v>
      </c>
      <c r="D182" s="44">
        <f t="shared" si="96"/>
        <v>47270</v>
      </c>
      <c r="E182" s="94">
        <v>124.6254</v>
      </c>
      <c r="F182" s="46">
        <v>103.33969999999999</v>
      </c>
      <c r="G182" s="94">
        <v>130.0138</v>
      </c>
      <c r="H182" s="46">
        <v>114.233</v>
      </c>
      <c r="I182" s="94">
        <v>117.3349</v>
      </c>
      <c r="J182" s="46">
        <v>96.985759999999999</v>
      </c>
      <c r="K182" s="94">
        <v>136.2741</v>
      </c>
      <c r="L182" s="46">
        <v>115.93680000000001</v>
      </c>
      <c r="M182" s="94">
        <v>134.83330000000001</v>
      </c>
      <c r="N182" s="46">
        <v>115.8246</v>
      </c>
      <c r="O182" s="94">
        <f t="shared" si="98"/>
        <v>129.7638</v>
      </c>
      <c r="P182" s="46">
        <f t="shared" si="99"/>
        <v>113.483</v>
      </c>
      <c r="Q182" s="94">
        <f t="shared" si="100"/>
        <v>130.0138</v>
      </c>
      <c r="R182" s="46">
        <f t="shared" si="101"/>
        <v>113.483</v>
      </c>
      <c r="S182" s="94">
        <f t="shared" si="102"/>
        <v>133.0138</v>
      </c>
      <c r="T182" s="46">
        <f t="shared" si="103"/>
        <v>112.233</v>
      </c>
      <c r="U182" s="94">
        <f t="shared" si="104"/>
        <v>127.0313</v>
      </c>
      <c r="V182" s="95">
        <f t="shared" si="105"/>
        <v>108.25718999999998</v>
      </c>
      <c r="W182" s="96">
        <v>8.8275102250217437</v>
      </c>
      <c r="X182" s="96">
        <v>9.1242687014509976</v>
      </c>
      <c r="Y182" s="96">
        <v>8.4664129924870615</v>
      </c>
      <c r="Z182" s="96">
        <v>8.4128270975821362</v>
      </c>
      <c r="AA182" s="96">
        <v>7.9636942746090762</v>
      </c>
      <c r="AB182" s="96">
        <v>8.8252731043666586</v>
      </c>
      <c r="AC182" s="96">
        <v>8.4437681522594943</v>
      </c>
      <c r="AD182" s="96">
        <v>8.2305447401402372</v>
      </c>
      <c r="AE182" s="96">
        <v>8.0036548607568054</v>
      </c>
      <c r="AF182" s="96">
        <f t="shared" si="106"/>
        <v>8.8317225276846152</v>
      </c>
      <c r="AG182" s="96">
        <f t="shared" si="107"/>
        <v>8.5956431339753951</v>
      </c>
      <c r="AH182" s="96">
        <f t="shared" si="108"/>
        <v>8.5368130599803322</v>
      </c>
      <c r="AI182" s="96">
        <f t="shared" si="109"/>
        <v>8.6114865618689649</v>
      </c>
      <c r="AJ182" s="96">
        <f t="shared" si="110"/>
        <v>8.4627454708918037</v>
      </c>
      <c r="AK182" s="126"/>
      <c r="AL182" s="99"/>
      <c r="AM182" s="13"/>
      <c r="AN182" s="13"/>
      <c r="AO182" s="13"/>
      <c r="AP182" s="13"/>
      <c r="AQ182" s="13"/>
      <c r="AR182" s="8">
        <f t="shared" si="111"/>
        <v>8.613737343489678</v>
      </c>
      <c r="AS182" s="8">
        <f t="shared" si="112"/>
        <v>8.3970248603925572</v>
      </c>
      <c r="AT182" s="8">
        <f t="shared" si="113"/>
        <v>8.9402162287147142</v>
      </c>
      <c r="AU182" s="8">
        <f t="shared" si="114"/>
        <v>8.7152903797827594</v>
      </c>
      <c r="AV182" s="8">
        <f t="shared" si="97"/>
        <v>8.6665672030949281</v>
      </c>
      <c r="AW182" s="8"/>
      <c r="AX182" s="8">
        <f t="shared" si="115"/>
        <v>8.5645301318499545</v>
      </c>
      <c r="AY182" s="8">
        <f t="shared" si="116"/>
        <v>8.5994042133531128</v>
      </c>
      <c r="AZ182" s="8">
        <f t="shared" si="117"/>
        <v>8.8299289148510631</v>
      </c>
      <c r="BA182" s="8">
        <v>8.5627677958671953</v>
      </c>
      <c r="BB182" s="8">
        <f t="shared" si="118"/>
        <v>8.1821589246942086</v>
      </c>
      <c r="BC182" s="8">
        <v>8.4203816280221471</v>
      </c>
      <c r="BD182" s="8">
        <f t="shared" si="119"/>
        <v>8.511255949354231</v>
      </c>
      <c r="BE182" s="5"/>
      <c r="BF182" s="60">
        <f t="shared" si="120"/>
        <v>115.47254899999999</v>
      </c>
      <c r="BG182" s="62">
        <f t="shared" si="121"/>
        <v>123.22805600000001</v>
      </c>
      <c r="BH182" s="62">
        <f t="shared" si="122"/>
        <v>108.5847698</v>
      </c>
      <c r="BI182" s="62">
        <f t="shared" si="123"/>
        <v>126.659559</v>
      </c>
      <c r="BJ182" s="62">
        <f t="shared" si="124"/>
        <v>122.905556</v>
      </c>
      <c r="BK182" s="62">
        <f t="shared" si="125"/>
        <v>127.529061</v>
      </c>
      <c r="BL182" s="62">
        <f t="shared" si="126"/>
        <v>118.95843269999997</v>
      </c>
      <c r="BM182" s="62">
        <f t="shared" si="127"/>
        <v>122.76305599999999</v>
      </c>
      <c r="BN182" s="63">
        <f t="shared" si="128"/>
        <v>124.078056</v>
      </c>
      <c r="BO182" s="50"/>
      <c r="BP182" s="104"/>
      <c r="BX182" s="53">
        <f t="shared" si="92"/>
        <v>2029</v>
      </c>
      <c r="BY182" s="97">
        <f t="shared" si="129"/>
        <v>47270</v>
      </c>
      <c r="BZ182" s="56">
        <f t="shared" si="93"/>
        <v>8.7443976463494835</v>
      </c>
      <c r="CA182" s="56">
        <f t="shared" si="94"/>
        <v>8.1821589246942086</v>
      </c>
      <c r="CB182" s="56">
        <v>8.5594514693365831</v>
      </c>
      <c r="CC182" s="56">
        <v>8.417135181306179</v>
      </c>
      <c r="CD182" s="56">
        <v>8.5594514693365831</v>
      </c>
      <c r="CE182" s="56">
        <f t="shared" si="95"/>
        <v>8.2186110535807426</v>
      </c>
      <c r="CF182" s="1"/>
      <c r="CG182" s="98">
        <v>-0.25</v>
      </c>
      <c r="CH182" s="99">
        <v>-0.75</v>
      </c>
      <c r="CI182" s="99">
        <v>0</v>
      </c>
      <c r="CJ182" s="99">
        <v>-0.75</v>
      </c>
      <c r="CK182" s="99">
        <v>2.9999999999999929</v>
      </c>
      <c r="CL182" s="99">
        <v>-2</v>
      </c>
      <c r="CM182" s="99">
        <v>2.4059000000000026</v>
      </c>
      <c r="CN182" s="100">
        <v>4.9174899999999937</v>
      </c>
      <c r="CO182" s="13"/>
      <c r="CP182" s="101">
        <v>1.0497924687199229</v>
      </c>
      <c r="CQ182" s="102">
        <v>1.0217306304138594</v>
      </c>
      <c r="CR182" s="102">
        <v>1.014737728585178</v>
      </c>
      <c r="CS182" s="102">
        <v>0.94661333012512028</v>
      </c>
      <c r="CT182" s="102">
        <v>1.0462839136115596</v>
      </c>
      <c r="CU182" s="103">
        <v>1.0022474940441408</v>
      </c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</row>
    <row r="183" spans="1:143" ht="12.75" x14ac:dyDescent="0.2">
      <c r="A183" s="3">
        <f t="shared" si="91"/>
        <v>2029</v>
      </c>
      <c r="B183" s="43">
        <v>47300</v>
      </c>
      <c r="C183" s="43">
        <v>47330</v>
      </c>
      <c r="D183" s="44">
        <f t="shared" si="96"/>
        <v>47300</v>
      </c>
      <c r="E183" s="94">
        <v>162.93620000000001</v>
      </c>
      <c r="F183" s="46">
        <v>119.7448</v>
      </c>
      <c r="G183" s="94">
        <v>164.9794</v>
      </c>
      <c r="H183" s="46">
        <v>125.3302</v>
      </c>
      <c r="I183" s="94">
        <v>153.9599</v>
      </c>
      <c r="J183" s="46">
        <v>112.669</v>
      </c>
      <c r="K183" s="94">
        <v>174.26759999999999</v>
      </c>
      <c r="L183" s="46">
        <v>128.4684</v>
      </c>
      <c r="M183" s="94">
        <v>171.5514</v>
      </c>
      <c r="N183" s="46">
        <v>128.9503</v>
      </c>
      <c r="O183" s="94">
        <f t="shared" si="98"/>
        <v>169.4794</v>
      </c>
      <c r="P183" s="46">
        <f t="shared" si="99"/>
        <v>124.3302</v>
      </c>
      <c r="Q183" s="94">
        <f t="shared" si="100"/>
        <v>169.9794</v>
      </c>
      <c r="R183" s="46">
        <f t="shared" si="101"/>
        <v>125.3302</v>
      </c>
      <c r="S183" s="94">
        <f t="shared" si="102"/>
        <v>169.2294</v>
      </c>
      <c r="T183" s="46">
        <f t="shared" si="103"/>
        <v>127.8302</v>
      </c>
      <c r="U183" s="94">
        <f t="shared" si="104"/>
        <v>162.27027000000004</v>
      </c>
      <c r="V183" s="95">
        <f t="shared" si="105"/>
        <v>122.08899</v>
      </c>
      <c r="W183" s="96">
        <v>8.971373395272332</v>
      </c>
      <c r="X183" s="96">
        <v>9.3878001583211859</v>
      </c>
      <c r="Y183" s="96">
        <v>8.6424015952338138</v>
      </c>
      <c r="Z183" s="96">
        <v>8.5865226129928125</v>
      </c>
      <c r="AA183" s="96">
        <v>8.1373903836079009</v>
      </c>
      <c r="AB183" s="96">
        <v>8.8853507409285317</v>
      </c>
      <c r="AC183" s="96">
        <v>8.5359504462106699</v>
      </c>
      <c r="AD183" s="96">
        <v>8.3223639823876603</v>
      </c>
      <c r="AE183" s="96">
        <v>8.0566163972389688</v>
      </c>
      <c r="AF183" s="96">
        <f t="shared" si="106"/>
        <v>9.0070621990422328</v>
      </c>
      <c r="AG183" s="96">
        <f t="shared" si="107"/>
        <v>8.7702240206172881</v>
      </c>
      <c r="AH183" s="96">
        <f t="shared" si="108"/>
        <v>8.7107614437691474</v>
      </c>
      <c r="AI183" s="96">
        <f t="shared" si="109"/>
        <v>8.7062142176009303</v>
      </c>
      <c r="AJ183" s="96">
        <f t="shared" si="110"/>
        <v>8.5549279405700283</v>
      </c>
      <c r="AK183" s="126"/>
      <c r="AL183" s="99"/>
      <c r="AM183" s="13"/>
      <c r="AN183" s="13"/>
      <c r="AO183" s="13"/>
      <c r="AP183" s="13"/>
      <c r="AQ183" s="13"/>
      <c r="AR183" s="8">
        <f t="shared" si="111"/>
        <v>8.7074280579435612</v>
      </c>
      <c r="AS183" s="8">
        <f t="shared" si="112"/>
        <v>8.490346582363717</v>
      </c>
      <c r="AT183" s="8">
        <f t="shared" si="113"/>
        <v>9.0374578051315968</v>
      </c>
      <c r="AU183" s="8">
        <f t="shared" si="114"/>
        <v>8.8121489789652898</v>
      </c>
      <c r="AV183" s="8">
        <f t="shared" si="97"/>
        <v>8.7618453561010412</v>
      </c>
      <c r="AW183" s="8"/>
      <c r="AX183" s="8">
        <f t="shared" si="115"/>
        <v>8.7412654955156821</v>
      </c>
      <c r="AY183" s="8">
        <f t="shared" si="116"/>
        <v>8.692942817058011</v>
      </c>
      <c r="AZ183" s="8">
        <f t="shared" si="117"/>
        <v>8.8900272709221753</v>
      </c>
      <c r="BA183" s="8">
        <v>8.7400081518388895</v>
      </c>
      <c r="BB183" s="8">
        <f t="shared" si="118"/>
        <v>8.3601444857136009</v>
      </c>
      <c r="BC183" s="8">
        <v>8.5947079210984487</v>
      </c>
      <c r="BD183" s="8">
        <f t="shared" si="119"/>
        <v>8.6857366278179935</v>
      </c>
      <c r="BE183" s="5"/>
      <c r="BF183" s="60">
        <f t="shared" si="120"/>
        <v>144.36389800000001</v>
      </c>
      <c r="BG183" s="62">
        <f t="shared" si="121"/>
        <v>147.93024399999999</v>
      </c>
      <c r="BH183" s="62">
        <f t="shared" si="122"/>
        <v>136.204813</v>
      </c>
      <c r="BI183" s="62">
        <f t="shared" si="123"/>
        <v>153.23292699999999</v>
      </c>
      <c r="BJ183" s="62">
        <f t="shared" si="124"/>
        <v>150.78024399999998</v>
      </c>
      <c r="BK183" s="62">
        <f t="shared" si="125"/>
        <v>154.57394399999998</v>
      </c>
      <c r="BL183" s="62">
        <f t="shared" si="126"/>
        <v>144.9923196</v>
      </c>
      <c r="BM183" s="62">
        <f t="shared" si="127"/>
        <v>150.06524400000001</v>
      </c>
      <c r="BN183" s="63">
        <f t="shared" si="128"/>
        <v>151.42774399999999</v>
      </c>
      <c r="BO183" s="50"/>
      <c r="BP183" s="104"/>
      <c r="BX183" s="53">
        <f t="shared" si="92"/>
        <v>2029</v>
      </c>
      <c r="BY183" s="97">
        <f t="shared" si="129"/>
        <v>47300</v>
      </c>
      <c r="BZ183" s="56">
        <f t="shared" si="93"/>
        <v>8.9254745089348848</v>
      </c>
      <c r="CA183" s="56">
        <f t="shared" si="94"/>
        <v>8.3601444857136009</v>
      </c>
      <c r="CB183" s="56">
        <v>8.736691825308279</v>
      </c>
      <c r="CC183" s="56">
        <v>8.5914617924909287</v>
      </c>
      <c r="CD183" s="56">
        <v>8.736691825308279</v>
      </c>
      <c r="CE183" s="56">
        <f t="shared" si="95"/>
        <v>8.3968706071509658</v>
      </c>
      <c r="CF183" s="1"/>
      <c r="CG183" s="98">
        <v>4.5</v>
      </c>
      <c r="CH183" s="99">
        <v>-1</v>
      </c>
      <c r="CI183" s="99">
        <v>5</v>
      </c>
      <c r="CJ183" s="99">
        <v>0</v>
      </c>
      <c r="CK183" s="99">
        <v>4.25</v>
      </c>
      <c r="CL183" s="99">
        <v>2.5</v>
      </c>
      <c r="CM183" s="99">
        <v>-0.66592999999998881</v>
      </c>
      <c r="CN183" s="100">
        <v>2.3441900000000047</v>
      </c>
      <c r="CO183" s="13"/>
      <c r="CP183" s="101">
        <v>1.0489767051231047</v>
      </c>
      <c r="CQ183" s="102">
        <v>1.021394156389515</v>
      </c>
      <c r="CR183" s="102">
        <v>1.014469050671146</v>
      </c>
      <c r="CS183" s="102">
        <v>0.94769335042508351</v>
      </c>
      <c r="CT183" s="102">
        <v>1.0461227406089904</v>
      </c>
      <c r="CU183" s="103">
        <v>1.0022232432672782</v>
      </c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</row>
    <row r="184" spans="1:143" ht="12.75" x14ac:dyDescent="0.2">
      <c r="A184" s="3">
        <f t="shared" si="91"/>
        <v>2029</v>
      </c>
      <c r="B184" s="43">
        <v>47331</v>
      </c>
      <c r="C184" s="43">
        <v>47361</v>
      </c>
      <c r="D184" s="44">
        <f t="shared" si="96"/>
        <v>47331</v>
      </c>
      <c r="E184" s="94">
        <v>181.178</v>
      </c>
      <c r="F184" s="46">
        <v>127.3669</v>
      </c>
      <c r="G184" s="94">
        <v>175.36859999999999</v>
      </c>
      <c r="H184" s="46">
        <v>126.6785</v>
      </c>
      <c r="I184" s="94">
        <v>171.39940000000001</v>
      </c>
      <c r="J184" s="46">
        <v>119.95569999999999</v>
      </c>
      <c r="K184" s="94">
        <v>186.54490000000001</v>
      </c>
      <c r="L184" s="46">
        <v>130.34440000000001</v>
      </c>
      <c r="M184" s="94">
        <v>183.81440000000001</v>
      </c>
      <c r="N184" s="46">
        <v>131.17179999999999</v>
      </c>
      <c r="O184" s="94">
        <f t="shared" si="98"/>
        <v>178.86859999999999</v>
      </c>
      <c r="P184" s="46">
        <f t="shared" si="99"/>
        <v>125.6785</v>
      </c>
      <c r="Q184" s="94">
        <f t="shared" si="100"/>
        <v>179.61859999999999</v>
      </c>
      <c r="R184" s="46">
        <f t="shared" si="101"/>
        <v>126.6785</v>
      </c>
      <c r="S184" s="94">
        <f t="shared" si="102"/>
        <v>179.11859999999999</v>
      </c>
      <c r="T184" s="46">
        <f t="shared" si="103"/>
        <v>129.17849999999999</v>
      </c>
      <c r="U184" s="94">
        <f t="shared" si="104"/>
        <v>176.14774</v>
      </c>
      <c r="V184" s="95">
        <f t="shared" si="105"/>
        <v>125.474</v>
      </c>
      <c r="W184" s="96">
        <v>9.0355649071757771</v>
      </c>
      <c r="X184" s="96">
        <v>9.521432996495065</v>
      </c>
      <c r="Y184" s="96">
        <v>8.8390919987012815</v>
      </c>
      <c r="Z184" s="96">
        <v>8.6985483628880349</v>
      </c>
      <c r="AA184" s="96">
        <v>8.2494130880203542</v>
      </c>
      <c r="AB184" s="96">
        <v>8.9668920010791489</v>
      </c>
      <c r="AC184" s="96">
        <v>8.58106319029676</v>
      </c>
      <c r="AD184" s="96">
        <v>8.4313313529248095</v>
      </c>
      <c r="AE184" s="96">
        <v>8.0985093286636172</v>
      </c>
      <c r="AF184" s="96">
        <f t="shared" si="106"/>
        <v>9.1204824873059831</v>
      </c>
      <c r="AG184" s="96">
        <f t="shared" si="107"/>
        <v>8.8828836010520362</v>
      </c>
      <c r="AH184" s="96">
        <f t="shared" si="108"/>
        <v>8.8230410700626241</v>
      </c>
      <c r="AI184" s="96">
        <f t="shared" si="109"/>
        <v>8.8175870868535551</v>
      </c>
      <c r="AJ184" s="96">
        <f t="shared" si="110"/>
        <v>8.6000405659129608</v>
      </c>
      <c r="AK184" s="126"/>
      <c r="AL184" s="99"/>
      <c r="AM184" s="13"/>
      <c r="AN184" s="13"/>
      <c r="AO184" s="13"/>
      <c r="AP184" s="13"/>
      <c r="AQ184" s="13"/>
      <c r="AR184" s="8">
        <f t="shared" si="111"/>
        <v>8.7532790022327074</v>
      </c>
      <c r="AS184" s="8">
        <f t="shared" si="112"/>
        <v>8.6010970351913905</v>
      </c>
      <c r="AT184" s="8">
        <f t="shared" si="113"/>
        <v>9.0850464923229399</v>
      </c>
      <c r="AU184" s="8">
        <f t="shared" si="114"/>
        <v>8.9270968549060559</v>
      </c>
      <c r="AV184" s="8">
        <f t="shared" si="97"/>
        <v>8.8416298461632721</v>
      </c>
      <c r="AW184" s="8"/>
      <c r="AX184" s="8">
        <f t="shared" si="115"/>
        <v>8.8552518100203859</v>
      </c>
      <c r="AY184" s="8">
        <f t="shared" si="116"/>
        <v>8.7387193204431846</v>
      </c>
      <c r="AZ184" s="8">
        <f t="shared" si="117"/>
        <v>8.9715966529329343</v>
      </c>
      <c r="BA184" s="8">
        <v>8.8543199664498395</v>
      </c>
      <c r="BB184" s="8">
        <f t="shared" si="118"/>
        <v>8.474933607972492</v>
      </c>
      <c r="BC184" s="8">
        <v>8.7071403002070458</v>
      </c>
      <c r="BD184" s="8">
        <f t="shared" si="119"/>
        <v>8.7982687723636719</v>
      </c>
      <c r="BE184" s="5"/>
      <c r="BF184" s="60">
        <f t="shared" si="120"/>
        <v>158.03922699999998</v>
      </c>
      <c r="BG184" s="62">
        <f t="shared" si="121"/>
        <v>154.43185699999998</v>
      </c>
      <c r="BH184" s="62">
        <f t="shared" si="122"/>
        <v>149.27860900000002</v>
      </c>
      <c r="BI184" s="62">
        <f t="shared" si="123"/>
        <v>161.17808199999999</v>
      </c>
      <c r="BJ184" s="62">
        <f t="shared" si="124"/>
        <v>156.85435699999999</v>
      </c>
      <c r="BK184" s="62">
        <f t="shared" si="125"/>
        <v>162.37868499999999</v>
      </c>
      <c r="BL184" s="62">
        <f t="shared" si="126"/>
        <v>154.35803179999999</v>
      </c>
      <c r="BM184" s="62">
        <f t="shared" si="127"/>
        <v>155.99685699999998</v>
      </c>
      <c r="BN184" s="63">
        <f t="shared" si="128"/>
        <v>157.64435699999996</v>
      </c>
      <c r="BO184" s="50"/>
      <c r="BP184" s="104"/>
      <c r="BX184" s="53">
        <f t="shared" si="92"/>
        <v>2029</v>
      </c>
      <c r="BY184" s="97">
        <f t="shared" si="129"/>
        <v>47331</v>
      </c>
      <c r="BZ184" s="56">
        <f t="shared" si="93"/>
        <v>9.1278517118029452</v>
      </c>
      <c r="CA184" s="56">
        <f t="shared" si="94"/>
        <v>8.474933607972492</v>
      </c>
      <c r="CB184" s="56">
        <v>8.8510036399192273</v>
      </c>
      <c r="CC184" s="56">
        <v>8.7038943767647314</v>
      </c>
      <c r="CD184" s="56">
        <v>8.8510036399192273</v>
      </c>
      <c r="CE184" s="56">
        <f t="shared" si="95"/>
        <v>8.5118364368024988</v>
      </c>
      <c r="CF184" s="1"/>
      <c r="CG184" s="98">
        <v>3.5</v>
      </c>
      <c r="CH184" s="99">
        <v>-1</v>
      </c>
      <c r="CI184" s="99">
        <v>4.25</v>
      </c>
      <c r="CJ184" s="99">
        <v>0</v>
      </c>
      <c r="CK184" s="99">
        <v>3.75</v>
      </c>
      <c r="CL184" s="99">
        <v>2.5</v>
      </c>
      <c r="CM184" s="99">
        <v>-5.0302599999999984</v>
      </c>
      <c r="CN184" s="100">
        <v>-1.8928999999999974</v>
      </c>
      <c r="CO184" s="13"/>
      <c r="CP184" s="101">
        <v>1.0485062687261832</v>
      </c>
      <c r="CQ184" s="102">
        <v>1.021191494313058</v>
      </c>
      <c r="CR184" s="102">
        <v>1.0143118945806788</v>
      </c>
      <c r="CS184" s="102">
        <v>0.94836664048637176</v>
      </c>
      <c r="CT184" s="102">
        <v>1.0458119504216561</v>
      </c>
      <c r="CU184" s="103">
        <v>1.0022115412968478</v>
      </c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</row>
    <row r="185" spans="1:143" ht="12.75" x14ac:dyDescent="0.2">
      <c r="A185" s="3">
        <f t="shared" si="91"/>
        <v>2029</v>
      </c>
      <c r="B185" s="43">
        <v>47362</v>
      </c>
      <c r="C185" s="43">
        <v>47391</v>
      </c>
      <c r="D185" s="44">
        <f t="shared" si="96"/>
        <v>47362</v>
      </c>
      <c r="E185" s="94">
        <v>158.6386</v>
      </c>
      <c r="F185" s="46">
        <v>123.9646</v>
      </c>
      <c r="G185" s="94">
        <v>145.78370000000001</v>
      </c>
      <c r="H185" s="46">
        <v>121.2406</v>
      </c>
      <c r="I185" s="94">
        <v>150.1215</v>
      </c>
      <c r="J185" s="46">
        <v>116.81</v>
      </c>
      <c r="K185" s="94">
        <v>161.1249</v>
      </c>
      <c r="L185" s="46">
        <v>127.5331</v>
      </c>
      <c r="M185" s="94">
        <v>156.23060000000001</v>
      </c>
      <c r="N185" s="46">
        <v>126.2186</v>
      </c>
      <c r="O185" s="94">
        <f t="shared" si="98"/>
        <v>147.78370000000001</v>
      </c>
      <c r="P185" s="46">
        <f t="shared" si="99"/>
        <v>118.7406</v>
      </c>
      <c r="Q185" s="94">
        <f t="shared" si="100"/>
        <v>146.78370000000001</v>
      </c>
      <c r="R185" s="46">
        <f t="shared" si="101"/>
        <v>118.2406</v>
      </c>
      <c r="S185" s="94">
        <f t="shared" si="102"/>
        <v>149.03370000000001</v>
      </c>
      <c r="T185" s="46">
        <f t="shared" si="103"/>
        <v>123.4906</v>
      </c>
      <c r="U185" s="94">
        <f t="shared" si="104"/>
        <v>153.1283</v>
      </c>
      <c r="V185" s="95">
        <f t="shared" si="105"/>
        <v>120.89551</v>
      </c>
      <c r="W185" s="96">
        <v>8.9477911964242232</v>
      </c>
      <c r="X185" s="96">
        <v>9.4256535010101974</v>
      </c>
      <c r="Y185" s="96">
        <v>8.8348858997292954</v>
      </c>
      <c r="Z185" s="96">
        <v>8.69507858670441</v>
      </c>
      <c r="AA185" s="96">
        <v>8.2459460917198957</v>
      </c>
      <c r="AB185" s="96">
        <v>9.0437954421069957</v>
      </c>
      <c r="AC185" s="96">
        <v>8.8707892580822172</v>
      </c>
      <c r="AD185" s="96">
        <v>8.489065955319214</v>
      </c>
      <c r="AE185" s="96">
        <v>8.1590916293230773</v>
      </c>
      <c r="AF185" s="96">
        <f t="shared" si="106"/>
        <v>9.1168835834025419</v>
      </c>
      <c r="AG185" s="96">
        <f t="shared" si="107"/>
        <v>8.8792861677459456</v>
      </c>
      <c r="AH185" s="96">
        <f t="shared" si="108"/>
        <v>8.8195705233423709</v>
      </c>
      <c r="AI185" s="96">
        <f t="shared" si="109"/>
        <v>8.8750648558941698</v>
      </c>
      <c r="AJ185" s="96">
        <f t="shared" si="110"/>
        <v>8.8897666439672118</v>
      </c>
      <c r="AK185" s="126"/>
      <c r="AL185" s="99"/>
      <c r="AM185" s="13"/>
      <c r="AN185" s="13"/>
      <c r="AO185" s="13"/>
      <c r="AP185" s="13"/>
      <c r="AQ185" s="13"/>
      <c r="AR185" s="8">
        <f t="shared" si="111"/>
        <v>9.0477459884970202</v>
      </c>
      <c r="AS185" s="8">
        <f t="shared" si="112"/>
        <v>8.6597763749560066</v>
      </c>
      <c r="AT185" s="8">
        <f t="shared" si="113"/>
        <v>9.3906737267183473</v>
      </c>
      <c r="AU185" s="8">
        <f t="shared" si="114"/>
        <v>8.9880001315549034</v>
      </c>
      <c r="AV185" s="8">
        <f t="shared" si="97"/>
        <v>9.0215490554315689</v>
      </c>
      <c r="AW185" s="8"/>
      <c r="AX185" s="8">
        <f t="shared" si="115"/>
        <v>8.8517213092230467</v>
      </c>
      <c r="AY185" s="8">
        <f t="shared" si="116"/>
        <v>9.0327082273792154</v>
      </c>
      <c r="AZ185" s="8">
        <f t="shared" si="117"/>
        <v>9.0485266163349642</v>
      </c>
      <c r="BA185" s="8">
        <v>8.8507795383166865</v>
      </c>
      <c r="BB185" s="8">
        <f t="shared" si="118"/>
        <v>8.4713809936672781</v>
      </c>
      <c r="BC185" s="8">
        <v>8.7036580813355471</v>
      </c>
      <c r="BD185" s="8">
        <f t="shared" si="119"/>
        <v>8.7947833116066398</v>
      </c>
      <c r="BE185" s="5"/>
      <c r="BF185" s="60">
        <f t="shared" si="120"/>
        <v>143.72877999999997</v>
      </c>
      <c r="BG185" s="62">
        <f t="shared" si="121"/>
        <v>135.23016699999999</v>
      </c>
      <c r="BH185" s="62">
        <f t="shared" si="122"/>
        <v>135.79755499999999</v>
      </c>
      <c r="BI185" s="62">
        <f t="shared" si="123"/>
        <v>143.32543999999999</v>
      </c>
      <c r="BJ185" s="62">
        <f t="shared" si="124"/>
        <v>134.510167</v>
      </c>
      <c r="BK185" s="62">
        <f t="shared" si="125"/>
        <v>146.68042599999998</v>
      </c>
      <c r="BL185" s="62">
        <f t="shared" si="126"/>
        <v>139.26820029999999</v>
      </c>
      <c r="BM185" s="62">
        <f t="shared" si="127"/>
        <v>135.29516699999999</v>
      </c>
      <c r="BN185" s="63">
        <f t="shared" si="128"/>
        <v>138.05016699999999</v>
      </c>
      <c r="BO185" s="50"/>
      <c r="BP185" s="104"/>
      <c r="BX185" s="53">
        <f t="shared" si="92"/>
        <v>2029</v>
      </c>
      <c r="BY185" s="97">
        <f t="shared" si="129"/>
        <v>47362</v>
      </c>
      <c r="BZ185" s="56">
        <f t="shared" si="93"/>
        <v>9.1235240042486847</v>
      </c>
      <c r="CA185" s="56">
        <f t="shared" si="94"/>
        <v>8.4713809936672781</v>
      </c>
      <c r="CB185" s="56">
        <v>8.8474632117860743</v>
      </c>
      <c r="CC185" s="56">
        <v>8.7004121515389237</v>
      </c>
      <c r="CD185" s="56">
        <v>8.8474632117860743</v>
      </c>
      <c r="CE185" s="56">
        <f t="shared" si="95"/>
        <v>8.5082783535713222</v>
      </c>
      <c r="CF185" s="1"/>
      <c r="CG185" s="98">
        <v>2</v>
      </c>
      <c r="CH185" s="99">
        <v>-2.5</v>
      </c>
      <c r="CI185" s="99">
        <v>1</v>
      </c>
      <c r="CJ185" s="99">
        <v>-3</v>
      </c>
      <c r="CK185" s="99">
        <v>3.25</v>
      </c>
      <c r="CL185" s="99">
        <v>2.25</v>
      </c>
      <c r="CM185" s="99">
        <v>-5.5103000000000009</v>
      </c>
      <c r="CN185" s="100">
        <v>-3.0690900000000028</v>
      </c>
      <c r="CO185" s="13"/>
      <c r="CP185" s="101">
        <v>1.0485107745136555</v>
      </c>
      <c r="CQ185" s="102">
        <v>1.021185269253714</v>
      </c>
      <c r="CR185" s="102">
        <v>1.0143175171330046</v>
      </c>
      <c r="CS185" s="102">
        <v>0.94834635587178251</v>
      </c>
      <c r="CT185" s="102">
        <v>1.0454701262313895</v>
      </c>
      <c r="CU185" s="103">
        <v>1.0021393119972617</v>
      </c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</row>
    <row r="186" spans="1:143" ht="12.75" x14ac:dyDescent="0.2">
      <c r="A186" s="3">
        <f t="shared" si="91"/>
        <v>2029</v>
      </c>
      <c r="B186" s="43">
        <v>47392</v>
      </c>
      <c r="C186" s="43">
        <v>47422</v>
      </c>
      <c r="D186" s="44">
        <f t="shared" si="96"/>
        <v>47392</v>
      </c>
      <c r="E186" s="94">
        <v>145.7379</v>
      </c>
      <c r="F186" s="46">
        <v>119.26130000000001</v>
      </c>
      <c r="G186" s="94">
        <v>124.6681</v>
      </c>
      <c r="H186" s="46">
        <v>117.396</v>
      </c>
      <c r="I186" s="94">
        <v>138.12200000000001</v>
      </c>
      <c r="J186" s="46">
        <v>112.27760000000001</v>
      </c>
      <c r="K186" s="94">
        <v>144.29640000000001</v>
      </c>
      <c r="L186" s="46">
        <v>124.73269999999999</v>
      </c>
      <c r="M186" s="94">
        <v>138.5197</v>
      </c>
      <c r="N186" s="46">
        <v>122.5737</v>
      </c>
      <c r="O186" s="94">
        <f t="shared" si="98"/>
        <v>124.9181</v>
      </c>
      <c r="P186" s="46">
        <f t="shared" si="99"/>
        <v>116.396</v>
      </c>
      <c r="Q186" s="94">
        <f t="shared" si="100"/>
        <v>124.1681</v>
      </c>
      <c r="R186" s="46">
        <f t="shared" si="101"/>
        <v>116.396</v>
      </c>
      <c r="S186" s="94">
        <f t="shared" si="102"/>
        <v>127.6681</v>
      </c>
      <c r="T186" s="46">
        <f t="shared" si="103"/>
        <v>118.396</v>
      </c>
      <c r="U186" s="94">
        <f t="shared" si="104"/>
        <v>141.85014999999999</v>
      </c>
      <c r="V186" s="95">
        <f t="shared" si="105"/>
        <v>116.71966</v>
      </c>
      <c r="W186" s="96">
        <v>8.9996303197150755</v>
      </c>
      <c r="X186" s="96">
        <v>9.5591987814396742</v>
      </c>
      <c r="Y186" s="96">
        <v>8.8998538212119467</v>
      </c>
      <c r="Z186" s="96">
        <v>8.8723729568612129</v>
      </c>
      <c r="AA186" s="96">
        <v>8.4232381747933172</v>
      </c>
      <c r="AB186" s="96">
        <v>9.4620766124960927</v>
      </c>
      <c r="AC186" s="96">
        <v>9.2942045847188126</v>
      </c>
      <c r="AD186" s="96">
        <v>8.9215531565689972</v>
      </c>
      <c r="AE186" s="96">
        <v>8.5772551677517441</v>
      </c>
      <c r="AF186" s="96">
        <f t="shared" si="106"/>
        <v>9.2958248204052243</v>
      </c>
      <c r="AG186" s="96">
        <f t="shared" si="107"/>
        <v>9.0574670938091923</v>
      </c>
      <c r="AH186" s="96">
        <f t="shared" si="108"/>
        <v>8.9971185611200699</v>
      </c>
      <c r="AI186" s="96">
        <f t="shared" si="109"/>
        <v>9.3103378872032625</v>
      </c>
      <c r="AJ186" s="96">
        <f t="shared" si="110"/>
        <v>9.3131819023849545</v>
      </c>
      <c r="AK186" s="126"/>
      <c r="AL186" s="99"/>
      <c r="AM186" s="13"/>
      <c r="AN186" s="13"/>
      <c r="AO186" s="13"/>
      <c r="AP186" s="13"/>
      <c r="AQ186" s="13"/>
      <c r="AR186" s="8">
        <f t="shared" si="111"/>
        <v>9.4780898513251479</v>
      </c>
      <c r="AS186" s="8">
        <f t="shared" si="112"/>
        <v>9.0993405595782075</v>
      </c>
      <c r="AT186" s="8">
        <f t="shared" si="113"/>
        <v>9.8373275479285169</v>
      </c>
      <c r="AU186" s="8">
        <f t="shared" si="114"/>
        <v>9.4442237231692445</v>
      </c>
      <c r="AV186" s="8">
        <f t="shared" si="97"/>
        <v>9.4647454205002788</v>
      </c>
      <c r="AW186" s="8"/>
      <c r="AX186" s="8">
        <f t="shared" si="115"/>
        <v>9.0321185112547955</v>
      </c>
      <c r="AY186" s="8">
        <f t="shared" si="116"/>
        <v>9.4623534091515094</v>
      </c>
      <c r="AZ186" s="8">
        <f t="shared" si="117"/>
        <v>9.4669520430741834</v>
      </c>
      <c r="BA186" s="8">
        <v>9.0316920294463134</v>
      </c>
      <c r="BB186" s="8">
        <f t="shared" si="118"/>
        <v>8.6530513318919144</v>
      </c>
      <c r="BC186" s="8">
        <v>8.8815961348726535</v>
      </c>
      <c r="BD186" s="8">
        <f t="shared" si="119"/>
        <v>8.9728791128691245</v>
      </c>
      <c r="BE186" s="5"/>
      <c r="BF186" s="60">
        <f t="shared" si="120"/>
        <v>134.35296199999999</v>
      </c>
      <c r="BG186" s="62">
        <f t="shared" si="121"/>
        <v>121.54109699999998</v>
      </c>
      <c r="BH186" s="62">
        <f t="shared" si="122"/>
        <v>127.00890800000001</v>
      </c>
      <c r="BI186" s="62">
        <f t="shared" si="123"/>
        <v>131.66291999999999</v>
      </c>
      <c r="BJ186" s="62">
        <f t="shared" si="124"/>
        <v>120.82609699999999</v>
      </c>
      <c r="BK186" s="62">
        <f t="shared" si="125"/>
        <v>135.88400899999999</v>
      </c>
      <c r="BL186" s="62">
        <f t="shared" si="126"/>
        <v>131.04403929999998</v>
      </c>
      <c r="BM186" s="62">
        <f t="shared" si="127"/>
        <v>121.253597</v>
      </c>
      <c r="BN186" s="63">
        <f t="shared" si="128"/>
        <v>123.68109699999999</v>
      </c>
      <c r="BO186" s="50"/>
      <c r="BP186" s="104"/>
      <c r="BX186" s="53">
        <f t="shared" si="92"/>
        <v>2029</v>
      </c>
      <c r="BY186" s="97">
        <f t="shared" si="129"/>
        <v>47392</v>
      </c>
      <c r="BZ186" s="56">
        <f t="shared" si="93"/>
        <v>9.1903703068339819</v>
      </c>
      <c r="CA186" s="56">
        <f t="shared" si="94"/>
        <v>8.6530513318919144</v>
      </c>
      <c r="CB186" s="56">
        <v>9.028375702915703</v>
      </c>
      <c r="CC186" s="56">
        <v>8.8783505297751741</v>
      </c>
      <c r="CD186" s="56">
        <v>9.028375702915703</v>
      </c>
      <c r="CE186" s="56">
        <f t="shared" si="95"/>
        <v>8.6902283567254894</v>
      </c>
      <c r="CF186" s="1"/>
      <c r="CG186" s="98">
        <v>0.25</v>
      </c>
      <c r="CH186" s="99">
        <v>-1</v>
      </c>
      <c r="CI186" s="99">
        <v>-0.5</v>
      </c>
      <c r="CJ186" s="99">
        <v>-1</v>
      </c>
      <c r="CK186" s="99">
        <v>3</v>
      </c>
      <c r="CL186" s="99">
        <v>1</v>
      </c>
      <c r="CM186" s="99">
        <v>-3.8877499999999969</v>
      </c>
      <c r="CN186" s="100">
        <v>-2.5416399999999939</v>
      </c>
      <c r="CO186" s="13"/>
      <c r="CP186" s="101">
        <v>1.0477270134610996</v>
      </c>
      <c r="CQ186" s="102">
        <v>1.0208618526123658</v>
      </c>
      <c r="CR186" s="102">
        <v>1.0140600045630845</v>
      </c>
      <c r="CS186" s="102">
        <v>0.94937827971708866</v>
      </c>
      <c r="CT186" s="102">
        <v>1.0435781442772665</v>
      </c>
      <c r="CU186" s="103">
        <v>1.0020418441936756</v>
      </c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</row>
    <row r="187" spans="1:143" ht="12.75" x14ac:dyDescent="0.2">
      <c r="A187" s="3">
        <f t="shared" si="91"/>
        <v>2029</v>
      </c>
      <c r="B187" s="43">
        <v>47423</v>
      </c>
      <c r="C187" s="43">
        <v>47452</v>
      </c>
      <c r="D187" s="44">
        <f t="shared" si="96"/>
        <v>47423</v>
      </c>
      <c r="E187" s="94">
        <v>156.34020000000001</v>
      </c>
      <c r="F187" s="46">
        <v>128.4134</v>
      </c>
      <c r="G187" s="94">
        <v>125.5303</v>
      </c>
      <c r="H187" s="46">
        <v>120.3925</v>
      </c>
      <c r="I187" s="94">
        <v>148.0179</v>
      </c>
      <c r="J187" s="46">
        <v>121.2847</v>
      </c>
      <c r="K187" s="94">
        <v>147.81450000000001</v>
      </c>
      <c r="L187" s="46">
        <v>130.1688</v>
      </c>
      <c r="M187" s="94">
        <v>141.33070000000001</v>
      </c>
      <c r="N187" s="46">
        <v>127.0805</v>
      </c>
      <c r="O187" s="94">
        <f t="shared" si="98"/>
        <v>124.7803</v>
      </c>
      <c r="P187" s="46">
        <f t="shared" si="99"/>
        <v>119.3925</v>
      </c>
      <c r="Q187" s="94">
        <f t="shared" si="100"/>
        <v>125.0303</v>
      </c>
      <c r="R187" s="46">
        <f t="shared" si="101"/>
        <v>119.8925</v>
      </c>
      <c r="S187" s="94">
        <f t="shared" si="102"/>
        <v>128.28030000000001</v>
      </c>
      <c r="T187" s="46">
        <f t="shared" si="103"/>
        <v>120.8925</v>
      </c>
      <c r="U187" s="94">
        <f t="shared" si="104"/>
        <v>152.51017000000002</v>
      </c>
      <c r="V187" s="95">
        <f t="shared" si="105"/>
        <v>125.11541</v>
      </c>
      <c r="W187" s="96">
        <v>9.3415722030126656</v>
      </c>
      <c r="X187" s="96">
        <v>9.8006317679540924</v>
      </c>
      <c r="Y187" s="96">
        <v>9.306459484350631</v>
      </c>
      <c r="Z187" s="96">
        <v>9.4051424669706201</v>
      </c>
      <c r="AA187" s="96">
        <v>9.2027153701956692</v>
      </c>
      <c r="AB187" s="96">
        <v>9.7869121033365793</v>
      </c>
      <c r="AC187" s="96">
        <v>9.6947296041955191</v>
      </c>
      <c r="AD187" s="96">
        <v>9.6569732884370918</v>
      </c>
      <c r="AE187" s="96">
        <v>8.965047556323821</v>
      </c>
      <c r="AF187" s="96">
        <f t="shared" si="106"/>
        <v>9.8275825145528426</v>
      </c>
      <c r="AG187" s="96">
        <f t="shared" si="107"/>
        <v>9.5897306758422776</v>
      </c>
      <c r="AH187" s="96">
        <f t="shared" si="108"/>
        <v>9.5297616484226992</v>
      </c>
      <c r="AI187" s="96">
        <f t="shared" si="109"/>
        <v>10.071946069598805</v>
      </c>
      <c r="AJ187" s="96">
        <f t="shared" si="110"/>
        <v>9.7137071246923252</v>
      </c>
      <c r="AK187" s="126"/>
      <c r="AL187" s="99"/>
      <c r="AM187" s="13"/>
      <c r="AN187" s="13"/>
      <c r="AO187" s="13"/>
      <c r="AP187" s="13"/>
      <c r="AQ187" s="13"/>
      <c r="AR187" s="8">
        <f t="shared" si="111"/>
        <v>9.8851688425607467</v>
      </c>
      <c r="AS187" s="8">
        <f t="shared" si="112"/>
        <v>9.8467947031579346</v>
      </c>
      <c r="AT187" s="8">
        <f t="shared" si="113"/>
        <v>10.259834762914359</v>
      </c>
      <c r="AU187" s="8">
        <f t="shared" si="114"/>
        <v>10.220006250228533</v>
      </c>
      <c r="AV187" s="8">
        <f t="shared" si="97"/>
        <v>10.052951139715393</v>
      </c>
      <c r="AW187" s="8"/>
      <c r="AX187" s="8">
        <f t="shared" si="115"/>
        <v>9.5742120298846363</v>
      </c>
      <c r="AY187" s="8">
        <f t="shared" si="116"/>
        <v>9.8687714908122963</v>
      </c>
      <c r="AZ187" s="8">
        <f t="shared" si="117"/>
        <v>9.7918995628215786</v>
      </c>
      <c r="BA187" s="8">
        <v>9.5753343672181135</v>
      </c>
      <c r="BB187" s="8">
        <f t="shared" si="118"/>
        <v>9.4517778360443394</v>
      </c>
      <c r="BC187" s="8">
        <v>9.416300282714845</v>
      </c>
      <c r="BD187" s="8">
        <f t="shared" si="119"/>
        <v>9.5080569231246805</v>
      </c>
      <c r="BE187" s="5"/>
      <c r="BF187" s="60">
        <f t="shared" si="120"/>
        <v>144.33167599999999</v>
      </c>
      <c r="BG187" s="62">
        <f t="shared" si="121"/>
        <v>123.321046</v>
      </c>
      <c r="BH187" s="62">
        <f t="shared" si="122"/>
        <v>136.52262399999998</v>
      </c>
      <c r="BI187" s="62">
        <f t="shared" si="123"/>
        <v>135.203114</v>
      </c>
      <c r="BJ187" s="62">
        <f t="shared" si="124"/>
        <v>122.821046</v>
      </c>
      <c r="BK187" s="62">
        <f t="shared" si="125"/>
        <v>140.22684900000002</v>
      </c>
      <c r="BL187" s="62">
        <f t="shared" si="126"/>
        <v>140.73042320000002</v>
      </c>
      <c r="BM187" s="62">
        <f t="shared" si="127"/>
        <v>122.46354599999999</v>
      </c>
      <c r="BN187" s="63">
        <f t="shared" si="128"/>
        <v>125.10354599999999</v>
      </c>
      <c r="BO187" s="50"/>
      <c r="BP187" s="104"/>
      <c r="BX187" s="53">
        <f t="shared" si="92"/>
        <v>2029</v>
      </c>
      <c r="BY187" s="97">
        <f t="shared" si="129"/>
        <v>47423</v>
      </c>
      <c r="BZ187" s="56">
        <f t="shared" si="93"/>
        <v>9.6087319316294195</v>
      </c>
      <c r="CA187" s="56">
        <f t="shared" si="94"/>
        <v>9.4517778360443394</v>
      </c>
      <c r="CB187" s="56">
        <v>9.5720180406875013</v>
      </c>
      <c r="CC187" s="56">
        <v>9.4130556533388372</v>
      </c>
      <c r="CD187" s="56">
        <v>9.5720180406875013</v>
      </c>
      <c r="CE187" s="56">
        <f t="shared" si="95"/>
        <v>9.4901844275407115</v>
      </c>
      <c r="CF187" s="1"/>
      <c r="CG187" s="98">
        <v>-0.75</v>
      </c>
      <c r="CH187" s="99">
        <v>-1</v>
      </c>
      <c r="CI187" s="99">
        <v>-0.5</v>
      </c>
      <c r="CJ187" s="99">
        <v>-0.5</v>
      </c>
      <c r="CK187" s="99">
        <v>2.7500000000000071</v>
      </c>
      <c r="CL187" s="99">
        <v>0.5</v>
      </c>
      <c r="CM187" s="99">
        <v>-3.8300300000000078</v>
      </c>
      <c r="CN187" s="100">
        <v>-3.2979899999999915</v>
      </c>
      <c r="CO187" s="13"/>
      <c r="CP187" s="101">
        <v>1.0449158584323168</v>
      </c>
      <c r="CQ187" s="102">
        <v>1.0196263065147499</v>
      </c>
      <c r="CR187" s="102">
        <v>1.0132501109780869</v>
      </c>
      <c r="CS187" s="102">
        <v>0.97847697709143244</v>
      </c>
      <c r="CT187" s="102">
        <v>1.0429713087907768</v>
      </c>
      <c r="CU187" s="103">
        <v>1.0019575090045414</v>
      </c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</row>
    <row r="188" spans="1:143" ht="12.75" x14ac:dyDescent="0.2">
      <c r="A188" s="3">
        <f t="shared" si="91"/>
        <v>2029</v>
      </c>
      <c r="B188" s="43">
        <v>47453</v>
      </c>
      <c r="C188" s="43">
        <v>47483</v>
      </c>
      <c r="D188" s="44">
        <f t="shared" si="96"/>
        <v>47453</v>
      </c>
      <c r="E188" s="94">
        <v>158.732</v>
      </c>
      <c r="F188" s="46">
        <v>134.35849999999999</v>
      </c>
      <c r="G188" s="94">
        <v>127.48269999999999</v>
      </c>
      <c r="H188" s="46">
        <v>122.9663</v>
      </c>
      <c r="I188" s="94">
        <v>152.70140000000001</v>
      </c>
      <c r="J188" s="46">
        <v>127.5008</v>
      </c>
      <c r="K188" s="94">
        <v>145.8963</v>
      </c>
      <c r="L188" s="46">
        <v>131.57089999999999</v>
      </c>
      <c r="M188" s="94">
        <v>140.8135</v>
      </c>
      <c r="N188" s="46">
        <v>130.36429999999999</v>
      </c>
      <c r="O188" s="94">
        <f t="shared" si="98"/>
        <v>126.98269999999999</v>
      </c>
      <c r="P188" s="46">
        <f t="shared" si="99"/>
        <v>122.4663</v>
      </c>
      <c r="Q188" s="94">
        <f t="shared" si="100"/>
        <v>126.98269999999999</v>
      </c>
      <c r="R188" s="46">
        <f t="shared" si="101"/>
        <v>122.4663</v>
      </c>
      <c r="S188" s="94">
        <f t="shared" si="102"/>
        <v>129.98269999999999</v>
      </c>
      <c r="T188" s="46">
        <f t="shared" si="103"/>
        <v>123.7163</v>
      </c>
      <c r="U188" s="94">
        <f t="shared" si="104"/>
        <v>154.29541</v>
      </c>
      <c r="V188" s="95">
        <f t="shared" si="105"/>
        <v>131.19623000000001</v>
      </c>
      <c r="W188" s="96">
        <v>9.6694786354250049</v>
      </c>
      <c r="X188" s="96">
        <v>10.066250412136842</v>
      </c>
      <c r="Y188" s="96">
        <v>9.6175972901983489</v>
      </c>
      <c r="Z188" s="96">
        <v>9.6347344158284685</v>
      </c>
      <c r="AA188" s="96">
        <v>9.4354709929625677</v>
      </c>
      <c r="AB188" s="96">
        <v>9.8466464289270501</v>
      </c>
      <c r="AC188" s="96">
        <v>9.7466866680348154</v>
      </c>
      <c r="AD188" s="96">
        <v>9.7167612904227703</v>
      </c>
      <c r="AE188" s="96">
        <v>9.0168419320788296</v>
      </c>
      <c r="AF188" s="96">
        <f t="shared" si="106"/>
        <v>10.0655229585957</v>
      </c>
      <c r="AG188" s="96">
        <f t="shared" si="107"/>
        <v>9.8234969726004842</v>
      </c>
      <c r="AH188" s="96">
        <f t="shared" si="108"/>
        <v>9.7608713254140582</v>
      </c>
      <c r="AI188" s="96">
        <f t="shared" si="109"/>
        <v>10.14628103028951</v>
      </c>
      <c r="AJ188" s="96">
        <f t="shared" si="110"/>
        <v>9.7656641080354003</v>
      </c>
      <c r="AK188" s="126"/>
      <c r="AL188" s="99"/>
      <c r="AM188" s="13"/>
      <c r="AN188" s="13"/>
      <c r="AO188" s="13"/>
      <c r="AP188" s="13"/>
      <c r="AQ188" s="13"/>
      <c r="AR188" s="8">
        <f t="shared" si="111"/>
        <v>9.9379761032979115</v>
      </c>
      <c r="AS188" s="8">
        <f t="shared" si="112"/>
        <v>9.9075610432185908</v>
      </c>
      <c r="AT188" s="8">
        <f t="shared" si="113"/>
        <v>10.314643409750614</v>
      </c>
      <c r="AU188" s="8">
        <f t="shared" si="114"/>
        <v>10.283075624125678</v>
      </c>
      <c r="AV188" s="8">
        <f t="shared" si="97"/>
        <v>10.110814045098198</v>
      </c>
      <c r="AW188" s="8"/>
      <c r="AX188" s="8">
        <f t="shared" si="115"/>
        <v>9.8078220714575384</v>
      </c>
      <c r="AY188" s="8">
        <f t="shared" si="116"/>
        <v>9.921493016778097</v>
      </c>
      <c r="AZ188" s="8">
        <f t="shared" si="117"/>
        <v>9.8516544895205769</v>
      </c>
      <c r="BA188" s="8">
        <v>9.8096119633020145</v>
      </c>
      <c r="BB188" s="8">
        <f t="shared" si="118"/>
        <v>9.6902813945717483</v>
      </c>
      <c r="BC188" s="8">
        <v>9.6467260491957898</v>
      </c>
      <c r="BD188" s="8">
        <f t="shared" si="119"/>
        <v>9.7386867060054936</v>
      </c>
      <c r="BE188" s="5"/>
      <c r="BF188" s="60">
        <f t="shared" si="120"/>
        <v>148.251395</v>
      </c>
      <c r="BG188" s="62">
        <f t="shared" si="121"/>
        <v>125.540648</v>
      </c>
      <c r="BH188" s="62">
        <f t="shared" si="122"/>
        <v>141.86514199999999</v>
      </c>
      <c r="BI188" s="62">
        <f t="shared" si="123"/>
        <v>136.32034399999998</v>
      </c>
      <c r="BJ188" s="62">
        <f t="shared" si="124"/>
        <v>125.04064799999998</v>
      </c>
      <c r="BK188" s="62">
        <f t="shared" si="125"/>
        <v>139.736378</v>
      </c>
      <c r="BL188" s="62">
        <f t="shared" si="126"/>
        <v>144.3627626</v>
      </c>
      <c r="BM188" s="62">
        <f t="shared" si="127"/>
        <v>125.04064799999998</v>
      </c>
      <c r="BN188" s="63">
        <f t="shared" si="128"/>
        <v>127.28814799999999</v>
      </c>
      <c r="BO188" s="50"/>
      <c r="BP188" s="104"/>
      <c r="BX188" s="53">
        <f t="shared" si="92"/>
        <v>2029</v>
      </c>
      <c r="BY188" s="97">
        <f t="shared" si="129"/>
        <v>47453</v>
      </c>
      <c r="BZ188" s="56">
        <f t="shared" si="93"/>
        <v>9.9288654904808631</v>
      </c>
      <c r="CA188" s="56">
        <f t="shared" si="94"/>
        <v>9.6902813945717483</v>
      </c>
      <c r="CB188" s="56">
        <v>9.8062956367714023</v>
      </c>
      <c r="CC188" s="56">
        <v>9.6434818402978522</v>
      </c>
      <c r="CD188" s="56">
        <v>9.8062956367714023</v>
      </c>
      <c r="CE188" s="56">
        <f t="shared" si="95"/>
        <v>9.7290551405609271</v>
      </c>
      <c r="CF188" s="1"/>
      <c r="CG188" s="98">
        <v>-0.5</v>
      </c>
      <c r="CH188" s="99">
        <v>-0.5</v>
      </c>
      <c r="CI188" s="99">
        <v>-0.5</v>
      </c>
      <c r="CJ188" s="99">
        <v>-0.5</v>
      </c>
      <c r="CK188" s="99">
        <v>2.4999999999999929</v>
      </c>
      <c r="CL188" s="99">
        <v>0.75</v>
      </c>
      <c r="CM188" s="99">
        <v>-4.4365900000000096</v>
      </c>
      <c r="CN188" s="100">
        <v>-3.1622699999999924</v>
      </c>
      <c r="CO188" s="13"/>
      <c r="CP188" s="101">
        <v>1.0447120308847859</v>
      </c>
      <c r="CQ188" s="102">
        <v>1.0195918796123644</v>
      </c>
      <c r="CR188" s="102">
        <v>1.013091892743651</v>
      </c>
      <c r="CS188" s="102">
        <v>0.97931822359954834</v>
      </c>
      <c r="CT188" s="102">
        <v>1.044204002447821</v>
      </c>
      <c r="CU188" s="103">
        <v>1.0019470657718816</v>
      </c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</row>
    <row r="189" spans="1:143" ht="12.75" x14ac:dyDescent="0.2">
      <c r="A189" s="3">
        <f t="shared" si="91"/>
        <v>2030</v>
      </c>
      <c r="B189" s="43">
        <v>47484</v>
      </c>
      <c r="C189" s="43">
        <v>47514</v>
      </c>
      <c r="D189" s="44">
        <f t="shared" si="96"/>
        <v>47484</v>
      </c>
      <c r="E189" s="94">
        <v>157.0547</v>
      </c>
      <c r="F189" s="46">
        <v>128.97239999999999</v>
      </c>
      <c r="G189" s="94">
        <v>132.58330000000001</v>
      </c>
      <c r="H189" s="46">
        <v>126.2838</v>
      </c>
      <c r="I189" s="94">
        <v>148.9067</v>
      </c>
      <c r="J189" s="46">
        <v>121.71250000000001</v>
      </c>
      <c r="K189" s="94">
        <v>147.51830000000001</v>
      </c>
      <c r="L189" s="46">
        <v>132.28360000000001</v>
      </c>
      <c r="M189" s="94">
        <v>144.393</v>
      </c>
      <c r="N189" s="46">
        <v>132.2415</v>
      </c>
      <c r="O189" s="94">
        <f t="shared" si="98"/>
        <v>132.08330000000001</v>
      </c>
      <c r="P189" s="46">
        <f t="shared" si="99"/>
        <v>125.7838</v>
      </c>
      <c r="Q189" s="94">
        <f t="shared" si="100"/>
        <v>132.08330000000001</v>
      </c>
      <c r="R189" s="46">
        <f t="shared" si="101"/>
        <v>125.7838</v>
      </c>
      <c r="S189" s="94">
        <f t="shared" si="102"/>
        <v>134.33330000000001</v>
      </c>
      <c r="T189" s="46">
        <f t="shared" si="103"/>
        <v>124.7838</v>
      </c>
      <c r="U189" s="94">
        <f t="shared" si="104"/>
        <v>150.16944999999998</v>
      </c>
      <c r="V189" s="95">
        <f t="shared" si="105"/>
        <v>124.33145999999999</v>
      </c>
      <c r="W189" s="96">
        <v>9.6001309516875342</v>
      </c>
      <c r="X189" s="96">
        <v>9.9539974818958701</v>
      </c>
      <c r="Y189" s="96">
        <v>9.5118566971964125</v>
      </c>
      <c r="Z189" s="96">
        <v>9.5310546728296828</v>
      </c>
      <c r="AA189" s="96">
        <v>9.3178471810885863</v>
      </c>
      <c r="AB189" s="96">
        <v>9.4246092047877319</v>
      </c>
      <c r="AC189" s="96">
        <v>9.448308420956451</v>
      </c>
      <c r="AD189" s="96">
        <v>9.3539682068396921</v>
      </c>
      <c r="AE189" s="96">
        <v>8.6921748421815757</v>
      </c>
      <c r="AF189" s="96">
        <f t="shared" si="106"/>
        <v>9.9566044664903188</v>
      </c>
      <c r="AG189" s="96">
        <f t="shared" si="107"/>
        <v>9.717812075740289</v>
      </c>
      <c r="AH189" s="96">
        <f t="shared" si="108"/>
        <v>9.6550240144043613</v>
      </c>
      <c r="AI189" s="96">
        <f t="shared" si="109"/>
        <v>9.7819913556278237</v>
      </c>
      <c r="AJ189" s="96">
        <f t="shared" si="110"/>
        <v>9.4668483299493396</v>
      </c>
      <c r="AK189" s="126"/>
      <c r="AL189" s="99"/>
      <c r="AM189" s="13"/>
      <c r="AN189" s="13"/>
      <c r="AO189" s="13"/>
      <c r="AP189" s="13"/>
      <c r="AQ189" s="13"/>
      <c r="AR189" s="8">
        <f t="shared" si="111"/>
        <v>9.6347153582238558</v>
      </c>
      <c r="AS189" s="8">
        <f t="shared" si="112"/>
        <v>9.5388314125822671</v>
      </c>
      <c r="AT189" s="8">
        <f t="shared" si="113"/>
        <v>9.9998891345990994</v>
      </c>
      <c r="AU189" s="8">
        <f t="shared" si="114"/>
        <v>9.9003712039097334</v>
      </c>
      <c r="AV189" s="8">
        <f t="shared" si="97"/>
        <v>9.7684517773287389</v>
      </c>
      <c r="AW189" s="8"/>
      <c r="AX189" s="8">
        <f t="shared" si="115"/>
        <v>9.7023278274620299</v>
      </c>
      <c r="AY189" s="8">
        <f t="shared" si="116"/>
        <v>9.6187246280633687</v>
      </c>
      <c r="AZ189" s="8">
        <f t="shared" si="117"/>
        <v>9.42947171364745</v>
      </c>
      <c r="BA189" s="8">
        <v>9.704411799635011</v>
      </c>
      <c r="BB189" s="8">
        <f t="shared" si="118"/>
        <v>9.5697528446445208</v>
      </c>
      <c r="BC189" s="8">
        <v>9.5432555135914861</v>
      </c>
      <c r="BD189" s="8">
        <f t="shared" si="119"/>
        <v>9.6345382951578937</v>
      </c>
      <c r="BE189" s="5"/>
      <c r="BF189" s="60">
        <f t="shared" si="120"/>
        <v>144.979311</v>
      </c>
      <c r="BG189" s="62">
        <f t="shared" si="121"/>
        <v>129.874515</v>
      </c>
      <c r="BH189" s="62">
        <f t="shared" si="122"/>
        <v>137.21319399999999</v>
      </c>
      <c r="BI189" s="62">
        <f t="shared" si="123"/>
        <v>139.16785499999997</v>
      </c>
      <c r="BJ189" s="62">
        <f t="shared" si="124"/>
        <v>129.374515</v>
      </c>
      <c r="BK189" s="62">
        <f t="shared" si="125"/>
        <v>140.96737899999999</v>
      </c>
      <c r="BL189" s="62">
        <f t="shared" si="126"/>
        <v>139.05911429999998</v>
      </c>
      <c r="BM189" s="62">
        <f t="shared" si="127"/>
        <v>129.374515</v>
      </c>
      <c r="BN189" s="63">
        <f t="shared" si="128"/>
        <v>130.22701499999999</v>
      </c>
      <c r="BO189" s="50"/>
      <c r="BP189" s="104"/>
      <c r="BX189" s="53">
        <f t="shared" si="92"/>
        <v>2030</v>
      </c>
      <c r="BY189" s="97">
        <f t="shared" si="129"/>
        <v>47484</v>
      </c>
      <c r="BZ189" s="56">
        <f t="shared" si="93"/>
        <v>9.8200676789756294</v>
      </c>
      <c r="CA189" s="56">
        <f t="shared" si="94"/>
        <v>9.5697528446445208</v>
      </c>
      <c r="CB189" s="56">
        <v>9.7010954731043988</v>
      </c>
      <c r="CC189" s="56">
        <v>9.5400111158818017</v>
      </c>
      <c r="CD189" s="56">
        <v>9.7010954731043988</v>
      </c>
      <c r="CE189" s="56">
        <f t="shared" si="95"/>
        <v>9.608341047915216</v>
      </c>
      <c r="CF189" s="1"/>
      <c r="CG189" s="98">
        <v>-0.5</v>
      </c>
      <c r="CH189" s="99">
        <v>-0.5</v>
      </c>
      <c r="CI189" s="99">
        <v>-0.5</v>
      </c>
      <c r="CJ189" s="99">
        <v>-0.5</v>
      </c>
      <c r="CK189" s="99">
        <v>1.75</v>
      </c>
      <c r="CL189" s="99">
        <v>-1.5</v>
      </c>
      <c r="CM189" s="99">
        <v>-6.8852499999999992</v>
      </c>
      <c r="CN189" s="100">
        <v>-4.6409399999999934</v>
      </c>
      <c r="CO189" s="13"/>
      <c r="CP189" s="101">
        <v>1.0446487622061131</v>
      </c>
      <c r="CQ189" s="102">
        <v>1.0195946208810447</v>
      </c>
      <c r="CR189" s="102">
        <v>1.0130068859984698</v>
      </c>
      <c r="CS189" s="102">
        <v>0.97763023095976043</v>
      </c>
      <c r="CT189" s="102">
        <v>1.0457584566596194</v>
      </c>
      <c r="CU189" s="103">
        <v>1.0019622463796554</v>
      </c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</row>
    <row r="190" spans="1:143" ht="12.75" x14ac:dyDescent="0.2">
      <c r="A190" s="3">
        <f t="shared" ref="A190:A253" si="130">YEAR(D190)</f>
        <v>2030</v>
      </c>
      <c r="B190" s="43">
        <v>47515</v>
      </c>
      <c r="C190" s="43">
        <v>47542</v>
      </c>
      <c r="D190" s="44">
        <f t="shared" si="96"/>
        <v>47515</v>
      </c>
      <c r="E190" s="94">
        <v>155.33770000000001</v>
      </c>
      <c r="F190" s="46">
        <v>128.4837</v>
      </c>
      <c r="G190" s="94">
        <v>132.52719999999999</v>
      </c>
      <c r="H190" s="46">
        <v>125.5275</v>
      </c>
      <c r="I190" s="94">
        <v>147.79339999999999</v>
      </c>
      <c r="J190" s="46">
        <v>121.2668</v>
      </c>
      <c r="K190" s="94">
        <v>145.5779</v>
      </c>
      <c r="L190" s="46">
        <v>131.2988</v>
      </c>
      <c r="M190" s="94">
        <v>140.8236</v>
      </c>
      <c r="N190" s="46">
        <v>130.51300000000001</v>
      </c>
      <c r="O190" s="94">
        <f t="shared" si="98"/>
        <v>131.52719999999999</v>
      </c>
      <c r="P190" s="46">
        <f t="shared" si="99"/>
        <v>124.2775</v>
      </c>
      <c r="Q190" s="94">
        <f t="shared" si="100"/>
        <v>132.52719999999999</v>
      </c>
      <c r="R190" s="46">
        <f t="shared" si="101"/>
        <v>125.0275</v>
      </c>
      <c r="S190" s="94">
        <f t="shared" si="102"/>
        <v>135.02719999999999</v>
      </c>
      <c r="T190" s="46">
        <f t="shared" si="103"/>
        <v>127.7775</v>
      </c>
      <c r="U190" s="94">
        <f t="shared" si="104"/>
        <v>151.92011000000002</v>
      </c>
      <c r="V190" s="95">
        <f t="shared" si="105"/>
        <v>124.22366</v>
      </c>
      <c r="W190" s="96">
        <v>9.5077503179165745</v>
      </c>
      <c r="X190" s="96">
        <v>9.8016112214501305</v>
      </c>
      <c r="Y190" s="96">
        <v>9.2776620635846445</v>
      </c>
      <c r="Z190" s="96">
        <v>9.282063036573275</v>
      </c>
      <c r="AA190" s="96">
        <v>9.0935740471091844</v>
      </c>
      <c r="AB190" s="96">
        <v>9.2482893354176081</v>
      </c>
      <c r="AC190" s="96">
        <v>9.2735076954426212</v>
      </c>
      <c r="AD190" s="96">
        <v>9.1809140079254146</v>
      </c>
      <c r="AE190" s="96">
        <v>8.6292907612390728</v>
      </c>
      <c r="AF190" s="96">
        <f t="shared" si="106"/>
        <v>9.7066267603825533</v>
      </c>
      <c r="AG190" s="96">
        <f t="shared" si="107"/>
        <v>9.4683272379650028</v>
      </c>
      <c r="AH190" s="96">
        <f t="shared" si="108"/>
        <v>9.4059095726014839</v>
      </c>
      <c r="AI190" s="96">
        <f t="shared" si="109"/>
        <v>9.6072060436461317</v>
      </c>
      <c r="AJ190" s="96">
        <f t="shared" si="110"/>
        <v>9.292047542092801</v>
      </c>
      <c r="AK190" s="126"/>
      <c r="AL190" s="99"/>
      <c r="AM190" s="13"/>
      <c r="AN190" s="13"/>
      <c r="AO190" s="13"/>
      <c r="AP190" s="13"/>
      <c r="AQ190" s="13"/>
      <c r="AR190" s="8">
        <f t="shared" si="111"/>
        <v>9.4570542895036294</v>
      </c>
      <c r="AS190" s="8">
        <f t="shared" si="112"/>
        <v>9.3629454496650215</v>
      </c>
      <c r="AT190" s="8">
        <f t="shared" si="113"/>
        <v>9.8154947419320795</v>
      </c>
      <c r="AU190" s="8">
        <f t="shared" si="114"/>
        <v>9.7178191932503086</v>
      </c>
      <c r="AV190" s="8">
        <f t="shared" si="97"/>
        <v>9.5883284185877589</v>
      </c>
      <c r="AW190" s="8"/>
      <c r="AX190" s="8">
        <f t="shared" si="115"/>
        <v>9.4489785842218907</v>
      </c>
      <c r="AY190" s="8">
        <f t="shared" si="116"/>
        <v>9.4413519994344188</v>
      </c>
      <c r="AZ190" s="8">
        <f t="shared" si="117"/>
        <v>9.2530910352746503</v>
      </c>
      <c r="BA190" s="8">
        <v>9.4503385399005868</v>
      </c>
      <c r="BB190" s="8">
        <f t="shared" si="118"/>
        <v>9.3399412512646638</v>
      </c>
      <c r="BC190" s="8">
        <v>9.2933595500199182</v>
      </c>
      <c r="BD190" s="8">
        <f t="shared" si="119"/>
        <v>9.3844211316657713</v>
      </c>
      <c r="BE190" s="5"/>
      <c r="BF190" s="60">
        <f t="shared" si="120"/>
        <v>143.79048</v>
      </c>
      <c r="BG190" s="62">
        <f t="shared" si="121"/>
        <v>129.51732899999999</v>
      </c>
      <c r="BH190" s="62">
        <f t="shared" si="122"/>
        <v>136.38696199999998</v>
      </c>
      <c r="BI190" s="62">
        <f t="shared" si="123"/>
        <v>136.39004199999999</v>
      </c>
      <c r="BJ190" s="62">
        <f t="shared" si="124"/>
        <v>129.30232899999999</v>
      </c>
      <c r="BK190" s="62">
        <f t="shared" si="125"/>
        <v>139.43788699999999</v>
      </c>
      <c r="BL190" s="62">
        <f t="shared" si="126"/>
        <v>140.0106365</v>
      </c>
      <c r="BM190" s="62">
        <f t="shared" si="127"/>
        <v>128.409829</v>
      </c>
      <c r="BN190" s="63">
        <f t="shared" si="128"/>
        <v>131.909829</v>
      </c>
      <c r="BO190" s="50"/>
      <c r="BP190" s="104"/>
      <c r="BX190" s="53">
        <f t="shared" ref="BX190:BX253" si="131">YEAR($BY190)</f>
        <v>2030</v>
      </c>
      <c r="BY190" s="97">
        <f t="shared" si="129"/>
        <v>47515</v>
      </c>
      <c r="BZ190" s="56">
        <f t="shared" ref="BZ190:BZ253" si="132">(($Y190+BZ$4)*(1/(1-BZ$2))+BZ$3)</f>
        <v>9.5791019071762999</v>
      </c>
      <c r="CA190" s="56">
        <f t="shared" ref="CA190:CA253" si="133">(($AA190+CA$4)*(1/(1-CA$2))+CA$3)</f>
        <v>9.3399412512646638</v>
      </c>
      <c r="CB190" s="56">
        <v>9.4470222133699746</v>
      </c>
      <c r="CC190" s="56">
        <v>9.290114696303192</v>
      </c>
      <c r="CD190" s="56">
        <v>9.4470222133699746</v>
      </c>
      <c r="CE190" s="56">
        <f t="shared" ref="CE190:CE253" si="134">(($AA190+CE$4)*(1/(1-CE$2))+CE$3)</f>
        <v>9.3781756805307719</v>
      </c>
      <c r="CF190" s="1"/>
      <c r="CG190" s="98">
        <v>-1</v>
      </c>
      <c r="CH190" s="99">
        <v>-1.25</v>
      </c>
      <c r="CI190" s="99">
        <v>0</v>
      </c>
      <c r="CJ190" s="99">
        <v>-0.5</v>
      </c>
      <c r="CK190" s="99">
        <v>2.5</v>
      </c>
      <c r="CL190" s="99">
        <v>2.25</v>
      </c>
      <c r="CM190" s="99">
        <v>-3.4175900000000041</v>
      </c>
      <c r="CN190" s="100">
        <v>-4.2600400000000036</v>
      </c>
      <c r="CO190" s="13"/>
      <c r="CP190" s="101">
        <v>1.0457402327625236</v>
      </c>
      <c r="CQ190" s="102">
        <v>1.0200671123065861</v>
      </c>
      <c r="CR190" s="102">
        <v>1.0133425657141335</v>
      </c>
      <c r="CS190" s="102">
        <v>0.97969320088417799</v>
      </c>
      <c r="CT190" s="102">
        <v>1.0464324178782984</v>
      </c>
      <c r="CU190" s="103">
        <v>1.0019992269655733</v>
      </c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</row>
    <row r="191" spans="1:143" ht="12.75" x14ac:dyDescent="0.2">
      <c r="A191" s="3">
        <f t="shared" si="130"/>
        <v>2030</v>
      </c>
      <c r="B191" s="43">
        <v>47543</v>
      </c>
      <c r="C191" s="43">
        <v>47573</v>
      </c>
      <c r="D191" s="44">
        <f t="shared" ref="D191:D254" si="135">+B191</f>
        <v>47543</v>
      </c>
      <c r="E191" s="94">
        <v>125.8695</v>
      </c>
      <c r="F191" s="46">
        <v>114.057</v>
      </c>
      <c r="G191" s="94">
        <v>123.41419999999999</v>
      </c>
      <c r="H191" s="46">
        <v>118.9984</v>
      </c>
      <c r="I191" s="94">
        <v>118.5215</v>
      </c>
      <c r="J191" s="46">
        <v>107.3599</v>
      </c>
      <c r="K191" s="94">
        <v>130.38040000000001</v>
      </c>
      <c r="L191" s="46">
        <v>121.82380000000001</v>
      </c>
      <c r="M191" s="94">
        <v>128.3835</v>
      </c>
      <c r="N191" s="46">
        <v>121.6249</v>
      </c>
      <c r="O191" s="94">
        <f t="shared" si="98"/>
        <v>122.41419999999999</v>
      </c>
      <c r="P191" s="46">
        <f t="shared" si="99"/>
        <v>117.4984</v>
      </c>
      <c r="Q191" s="94">
        <f t="shared" si="100"/>
        <v>123.41419999999999</v>
      </c>
      <c r="R191" s="46">
        <f t="shared" si="101"/>
        <v>118.4984</v>
      </c>
      <c r="S191" s="94">
        <f t="shared" si="102"/>
        <v>125.66419999999999</v>
      </c>
      <c r="T191" s="46">
        <f t="shared" si="103"/>
        <v>120.9984</v>
      </c>
      <c r="U191" s="94">
        <f t="shared" si="104"/>
        <v>122.74564000000001</v>
      </c>
      <c r="V191" s="95">
        <f t="shared" si="105"/>
        <v>111.69577000000001</v>
      </c>
      <c r="W191" s="96">
        <v>8.8174421714891729</v>
      </c>
      <c r="X191" s="96">
        <v>8.9885438988364719</v>
      </c>
      <c r="Y191" s="96">
        <v>8.6381847166830532</v>
      </c>
      <c r="Z191" s="96">
        <v>8.7048712099397658</v>
      </c>
      <c r="AA191" s="96">
        <v>8.5102018716701124</v>
      </c>
      <c r="AB191" s="96">
        <v>9.1050086752381105</v>
      </c>
      <c r="AC191" s="96">
        <v>9.1260292364983933</v>
      </c>
      <c r="AD191" s="96">
        <v>9.0349068838769444</v>
      </c>
      <c r="AE191" s="96">
        <v>8.4147969958527984</v>
      </c>
      <c r="AF191" s="96">
        <f t="shared" si="106"/>
        <v>9.1264693768209</v>
      </c>
      <c r="AG191" s="96">
        <f t="shared" si="107"/>
        <v>8.8896525818211192</v>
      </c>
      <c r="AH191" s="96">
        <f t="shared" si="108"/>
        <v>8.828223590633808</v>
      </c>
      <c r="AI191" s="96">
        <f t="shared" si="109"/>
        <v>9.4560060473862784</v>
      </c>
      <c r="AJ191" s="96">
        <f t="shared" si="110"/>
        <v>9.1445690326069951</v>
      </c>
      <c r="AK191" s="126"/>
      <c r="AL191" s="99"/>
      <c r="AM191" s="13"/>
      <c r="AN191" s="13"/>
      <c r="AO191" s="13"/>
      <c r="AP191" s="13"/>
      <c r="AQ191" s="13"/>
      <c r="AR191" s="8">
        <f t="shared" si="111"/>
        <v>9.3071625739388093</v>
      </c>
      <c r="AS191" s="8">
        <f t="shared" si="112"/>
        <v>9.2145491451132688</v>
      </c>
      <c r="AT191" s="8">
        <f t="shared" si="113"/>
        <v>9.6599221561287258</v>
      </c>
      <c r="AU191" s="8">
        <f t="shared" si="114"/>
        <v>9.5637986942802105</v>
      </c>
      <c r="AV191" s="8">
        <f t="shared" si="97"/>
        <v>9.4363581423652541</v>
      </c>
      <c r="AW191" s="8"/>
      <c r="AX191" s="8">
        <f t="shared" si="115"/>
        <v>8.8616853133290245</v>
      </c>
      <c r="AY191" s="8">
        <f t="shared" si="116"/>
        <v>9.2917036392677748</v>
      </c>
      <c r="AZ191" s="8">
        <f t="shared" si="117"/>
        <v>9.1097609606186136</v>
      </c>
      <c r="BA191" s="8">
        <v>8.8613672387438953</v>
      </c>
      <c r="BB191" s="8">
        <f t="shared" si="118"/>
        <v>8.7421626105852184</v>
      </c>
      <c r="BC191" s="8">
        <v>8.714071706142148</v>
      </c>
      <c r="BD191" s="8">
        <f t="shared" si="119"/>
        <v>8.8046202008435621</v>
      </c>
      <c r="BE191" s="5"/>
      <c r="BF191" s="60">
        <f t="shared" si="120"/>
        <v>120.790125</v>
      </c>
      <c r="BG191" s="62">
        <f t="shared" si="121"/>
        <v>121.51540599999998</v>
      </c>
      <c r="BH191" s="62">
        <f t="shared" si="122"/>
        <v>113.72201199999999</v>
      </c>
      <c r="BI191" s="62">
        <f t="shared" si="123"/>
        <v>125.47730199999998</v>
      </c>
      <c r="BJ191" s="62">
        <f t="shared" si="124"/>
        <v>121.300406</v>
      </c>
      <c r="BK191" s="62">
        <f t="shared" si="125"/>
        <v>126.70106200000001</v>
      </c>
      <c r="BL191" s="62">
        <f t="shared" si="126"/>
        <v>117.99419590000001</v>
      </c>
      <c r="BM191" s="62">
        <f t="shared" si="127"/>
        <v>120.30040599999998</v>
      </c>
      <c r="BN191" s="63">
        <f t="shared" si="128"/>
        <v>123.657906</v>
      </c>
      <c r="BO191" s="50"/>
      <c r="BP191" s="104"/>
      <c r="BX191" s="53">
        <f t="shared" si="131"/>
        <v>2030</v>
      </c>
      <c r="BY191" s="97">
        <f t="shared" si="129"/>
        <v>47543</v>
      </c>
      <c r="BZ191" s="56">
        <f t="shared" si="132"/>
        <v>8.9211357101379303</v>
      </c>
      <c r="CA191" s="56">
        <f t="shared" si="133"/>
        <v>8.7421626105852184</v>
      </c>
      <c r="CB191" s="56">
        <v>8.8580509122132831</v>
      </c>
      <c r="CC191" s="56">
        <v>8.7108257953481782</v>
      </c>
      <c r="CD191" s="56">
        <v>8.8580509122132831</v>
      </c>
      <c r="CE191" s="56">
        <f t="shared" si="134"/>
        <v>8.7794768141113639</v>
      </c>
      <c r="CF191" s="1"/>
      <c r="CG191" s="98">
        <v>-1</v>
      </c>
      <c r="CH191" s="99">
        <v>-1.5</v>
      </c>
      <c r="CI191" s="99">
        <v>0</v>
      </c>
      <c r="CJ191" s="99">
        <v>-0.5</v>
      </c>
      <c r="CK191" s="99">
        <v>2.25</v>
      </c>
      <c r="CL191" s="99">
        <v>2</v>
      </c>
      <c r="CM191" s="99">
        <v>-3.1238600000000005</v>
      </c>
      <c r="CN191" s="100">
        <v>-2.3612299999999991</v>
      </c>
      <c r="CO191" s="13"/>
      <c r="CP191" s="101">
        <v>1.0484324416425286</v>
      </c>
      <c r="CQ191" s="102">
        <v>1.021227352757426</v>
      </c>
      <c r="CR191" s="102">
        <v>1.0141705003691714</v>
      </c>
      <c r="CS191" s="102">
        <v>0.97763673538933382</v>
      </c>
      <c r="CT191" s="102">
        <v>1.0466080247335805</v>
      </c>
      <c r="CU191" s="103">
        <v>1.0020315293352835</v>
      </c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</row>
    <row r="192" spans="1:143" ht="12.75" x14ac:dyDescent="0.2">
      <c r="A192" s="3">
        <f t="shared" si="130"/>
        <v>2030</v>
      </c>
      <c r="B192" s="43">
        <v>47574</v>
      </c>
      <c r="C192" s="43">
        <v>47603</v>
      </c>
      <c r="D192" s="44">
        <f t="shared" si="135"/>
        <v>47574</v>
      </c>
      <c r="E192" s="94">
        <v>120.7159</v>
      </c>
      <c r="F192" s="46">
        <v>111.5057</v>
      </c>
      <c r="G192" s="94">
        <v>122.68729999999999</v>
      </c>
      <c r="H192" s="46">
        <v>118.1443</v>
      </c>
      <c r="I192" s="94">
        <v>113.5797</v>
      </c>
      <c r="J192" s="46">
        <v>105.05880000000001</v>
      </c>
      <c r="K192" s="94">
        <v>131.2646</v>
      </c>
      <c r="L192" s="46">
        <v>122.7714</v>
      </c>
      <c r="M192" s="94">
        <v>127.9648</v>
      </c>
      <c r="N192" s="46">
        <v>121.4823</v>
      </c>
      <c r="O192" s="94">
        <f t="shared" si="98"/>
        <v>121.43729999999999</v>
      </c>
      <c r="P192" s="46">
        <f t="shared" si="99"/>
        <v>117.1443</v>
      </c>
      <c r="Q192" s="94">
        <f t="shared" si="100"/>
        <v>119.68729999999999</v>
      </c>
      <c r="R192" s="46">
        <f t="shared" si="101"/>
        <v>117.3943</v>
      </c>
      <c r="S192" s="94">
        <f t="shared" si="102"/>
        <v>124.93729999999999</v>
      </c>
      <c r="T192" s="46">
        <f t="shared" si="103"/>
        <v>116.1443</v>
      </c>
      <c r="U192" s="94">
        <f t="shared" si="104"/>
        <v>120.35372000000001</v>
      </c>
      <c r="V192" s="95">
        <f t="shared" si="105"/>
        <v>115.65383</v>
      </c>
      <c r="W192" s="96">
        <v>8.7351332244030342</v>
      </c>
      <c r="X192" s="96">
        <v>8.9688607904397344</v>
      </c>
      <c r="Y192" s="96">
        <v>8.5048187681709315</v>
      </c>
      <c r="Z192" s="96">
        <v>8.5255865982578172</v>
      </c>
      <c r="AA192" s="96">
        <v>8.0868114464149787</v>
      </c>
      <c r="AB192" s="96">
        <v>8.9908657525794133</v>
      </c>
      <c r="AC192" s="96">
        <v>8.8891590338973145</v>
      </c>
      <c r="AD192" s="96">
        <v>8.4725584885101561</v>
      </c>
      <c r="AE192" s="96">
        <v>8.150918174580271</v>
      </c>
      <c r="AF192" s="96">
        <f t="shared" si="106"/>
        <v>8.9324733024455973</v>
      </c>
      <c r="AG192" s="96">
        <f t="shared" si="107"/>
        <v>8.7029506385097797</v>
      </c>
      <c r="AH192" s="96">
        <f t="shared" si="108"/>
        <v>8.6462188653560172</v>
      </c>
      <c r="AI192" s="96">
        <f t="shared" si="109"/>
        <v>8.8405114363328039</v>
      </c>
      <c r="AJ192" s="96">
        <f t="shared" si="110"/>
        <v>8.9076989726490297</v>
      </c>
      <c r="AK192" s="126"/>
      <c r="AL192" s="99"/>
      <c r="AM192" s="13"/>
      <c r="AN192" s="13"/>
      <c r="AO192" s="13"/>
      <c r="AP192" s="13"/>
      <c r="AQ192" s="13"/>
      <c r="AR192" s="8">
        <f t="shared" si="111"/>
        <v>9.0664163572490235</v>
      </c>
      <c r="AS192" s="8">
        <f t="shared" si="112"/>
        <v>8.6429987890132693</v>
      </c>
      <c r="AT192" s="8">
        <f t="shared" si="113"/>
        <v>9.4100516992347494</v>
      </c>
      <c r="AU192" s="8">
        <f t="shared" si="114"/>
        <v>8.9705866779906813</v>
      </c>
      <c r="AV192" s="8">
        <f t="shared" si="97"/>
        <v>9.0225133808719313</v>
      </c>
      <c r="AW192" s="8"/>
      <c r="AX192" s="8">
        <f t="shared" si="115"/>
        <v>8.679263038520368</v>
      </c>
      <c r="AY192" s="8">
        <f t="shared" si="116"/>
        <v>9.051348284015539</v>
      </c>
      <c r="AZ192" s="8">
        <f t="shared" si="117"/>
        <v>8.9955786724742559</v>
      </c>
      <c r="BA192" s="8">
        <v>8.6784239504014611</v>
      </c>
      <c r="BB192" s="8">
        <f t="shared" si="118"/>
        <v>8.3083164939184133</v>
      </c>
      <c r="BC192" s="8">
        <v>8.5341362443502611</v>
      </c>
      <c r="BD192" s="8">
        <f t="shared" si="119"/>
        <v>8.6245251614844971</v>
      </c>
      <c r="BE192" s="5"/>
      <c r="BF192" s="60">
        <f t="shared" si="120"/>
        <v>116.75551399999999</v>
      </c>
      <c r="BG192" s="62">
        <f t="shared" si="121"/>
        <v>120.73380999999999</v>
      </c>
      <c r="BH192" s="62">
        <f t="shared" si="122"/>
        <v>109.915713</v>
      </c>
      <c r="BI192" s="62">
        <f t="shared" si="123"/>
        <v>125.177325</v>
      </c>
      <c r="BJ192" s="62">
        <f t="shared" si="124"/>
        <v>118.70130999999998</v>
      </c>
      <c r="BK192" s="62">
        <f t="shared" si="125"/>
        <v>127.61252399999999</v>
      </c>
      <c r="BL192" s="62">
        <f t="shared" si="126"/>
        <v>118.3327673</v>
      </c>
      <c r="BM192" s="62">
        <f t="shared" si="127"/>
        <v>119.59130999999999</v>
      </c>
      <c r="BN192" s="63">
        <f t="shared" si="128"/>
        <v>121.15630999999999</v>
      </c>
      <c r="BO192" s="50"/>
      <c r="BP192" s="104"/>
      <c r="BX192" s="53">
        <f t="shared" si="131"/>
        <v>2030</v>
      </c>
      <c r="BY192" s="97">
        <f t="shared" si="129"/>
        <v>47574</v>
      </c>
      <c r="BZ192" s="56">
        <f t="shared" si="132"/>
        <v>8.7839138267012373</v>
      </c>
      <c r="CA192" s="56">
        <f t="shared" si="133"/>
        <v>8.3083164939184133</v>
      </c>
      <c r="CB192" s="56">
        <v>8.6751076238708489</v>
      </c>
      <c r="CC192" s="56">
        <v>8.5308900052122993</v>
      </c>
      <c r="CD192" s="56">
        <v>8.6751076238708489</v>
      </c>
      <c r="CE192" s="56">
        <f t="shared" si="134"/>
        <v>8.3449628308856507</v>
      </c>
      <c r="CF192" s="1"/>
      <c r="CG192" s="98">
        <v>-1.25</v>
      </c>
      <c r="CH192" s="99">
        <v>-1</v>
      </c>
      <c r="CI192" s="99">
        <v>-3</v>
      </c>
      <c r="CJ192" s="99">
        <v>-0.75</v>
      </c>
      <c r="CK192" s="99">
        <v>2.25</v>
      </c>
      <c r="CL192" s="99">
        <v>-2</v>
      </c>
      <c r="CM192" s="99">
        <v>-0.36218000000000217</v>
      </c>
      <c r="CN192" s="100">
        <v>4.1481299999999948</v>
      </c>
      <c r="CO192" s="13"/>
      <c r="CP192" s="101">
        <v>1.0477253617095306</v>
      </c>
      <c r="CQ192" s="102">
        <v>1.020803734524051</v>
      </c>
      <c r="CR192" s="102">
        <v>1.0141494389515497</v>
      </c>
      <c r="CS192" s="102">
        <v>0.94853431528893262</v>
      </c>
      <c r="CT192" s="102">
        <v>1.0434287881661293</v>
      </c>
      <c r="CU192" s="103">
        <v>1.0020856797230218</v>
      </c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</row>
    <row r="193" spans="1:143" ht="12.75" x14ac:dyDescent="0.2">
      <c r="A193" s="3">
        <f t="shared" si="130"/>
        <v>2030</v>
      </c>
      <c r="B193" s="43">
        <v>47604</v>
      </c>
      <c r="C193" s="43">
        <v>47634</v>
      </c>
      <c r="D193" s="44">
        <f t="shared" si="135"/>
        <v>47604</v>
      </c>
      <c r="E193" s="94">
        <v>111.2362</v>
      </c>
      <c r="F193" s="46">
        <v>103.23090000000001</v>
      </c>
      <c r="G193" s="94">
        <v>121.4117</v>
      </c>
      <c r="H193" s="46">
        <v>118.1216</v>
      </c>
      <c r="I193" s="94">
        <v>104.5005</v>
      </c>
      <c r="J193" s="46">
        <v>96.847399999999993</v>
      </c>
      <c r="K193" s="94">
        <v>123.1949</v>
      </c>
      <c r="L193" s="46">
        <v>117.0557</v>
      </c>
      <c r="M193" s="94">
        <v>126.0612</v>
      </c>
      <c r="N193" s="46">
        <v>120.369</v>
      </c>
      <c r="O193" s="94">
        <f t="shared" si="98"/>
        <v>120.4117</v>
      </c>
      <c r="P193" s="46">
        <f t="shared" si="99"/>
        <v>116.6216</v>
      </c>
      <c r="Q193" s="94">
        <f t="shared" si="100"/>
        <v>120.4117</v>
      </c>
      <c r="R193" s="46">
        <f t="shared" si="101"/>
        <v>117.1216</v>
      </c>
      <c r="S193" s="94">
        <f t="shared" si="102"/>
        <v>124.1617</v>
      </c>
      <c r="T193" s="46">
        <f t="shared" si="103"/>
        <v>116.1216</v>
      </c>
      <c r="U193" s="94">
        <f t="shared" si="104"/>
        <v>110.72379000000001</v>
      </c>
      <c r="V193" s="95">
        <f t="shared" si="105"/>
        <v>104.92180999999999</v>
      </c>
      <c r="W193" s="96">
        <v>8.8108939815227281</v>
      </c>
      <c r="X193" s="96">
        <v>9.2374759072909409</v>
      </c>
      <c r="Y193" s="96">
        <v>8.5770846412777644</v>
      </c>
      <c r="Z193" s="96">
        <v>8.5594115438783671</v>
      </c>
      <c r="AA193" s="96">
        <v>8.1206384978902619</v>
      </c>
      <c r="AB193" s="96">
        <v>8.9581138107639013</v>
      </c>
      <c r="AC193" s="96">
        <v>8.6141428238352056</v>
      </c>
      <c r="AD193" s="96">
        <v>8.5126771993610735</v>
      </c>
      <c r="AE193" s="96">
        <v>8.2087064444622797</v>
      </c>
      <c r="AF193" s="96">
        <f t="shared" si="106"/>
        <v>8.9672850795856185</v>
      </c>
      <c r="AG193" s="96">
        <f t="shared" si="107"/>
        <v>8.7372691250549526</v>
      </c>
      <c r="AH193" s="96">
        <f t="shared" si="108"/>
        <v>8.6801668300559367</v>
      </c>
      <c r="AI193" s="96">
        <f t="shared" si="109"/>
        <v>8.8824872872110046</v>
      </c>
      <c r="AJ193" s="96">
        <f t="shared" si="110"/>
        <v>8.6326827472658501</v>
      </c>
      <c r="AK193" s="126"/>
      <c r="AL193" s="99"/>
      <c r="AM193" s="13"/>
      <c r="AN193" s="13"/>
      <c r="AO193" s="13"/>
      <c r="AP193" s="13"/>
      <c r="AQ193" s="13"/>
      <c r="AR193" s="8">
        <f t="shared" si="111"/>
        <v>8.7868999327525223</v>
      </c>
      <c r="AS193" s="8">
        <f t="shared" si="112"/>
        <v>8.6837739804462579</v>
      </c>
      <c r="AT193" s="8">
        <f t="shared" si="113"/>
        <v>9.1199416503266555</v>
      </c>
      <c r="AU193" s="8">
        <f t="shared" si="114"/>
        <v>9.0129072421656478</v>
      </c>
      <c r="AV193" s="8">
        <f t="shared" ref="AV193:AV256" si="136">(AR193+AS193+AT193+AU193)/4</f>
        <v>8.9008807014227713</v>
      </c>
      <c r="AW193" s="8"/>
      <c r="AX193" s="8">
        <f t="shared" si="115"/>
        <v>8.7136799551061941</v>
      </c>
      <c r="AY193" s="8">
        <f t="shared" si="116"/>
        <v>8.77228566599209</v>
      </c>
      <c r="AZ193" s="8">
        <f t="shared" si="117"/>
        <v>8.9628154352050622</v>
      </c>
      <c r="BA193" s="8">
        <v>8.7129393220955969</v>
      </c>
      <c r="BB193" s="8">
        <f t="shared" si="118"/>
        <v>8.3429789096119098</v>
      </c>
      <c r="BC193" s="8">
        <v>8.5680841382630355</v>
      </c>
      <c r="BD193" s="8">
        <f t="shared" si="119"/>
        <v>8.6585030074117206</v>
      </c>
      <c r="BE193" s="5"/>
      <c r="BF193" s="60">
        <f t="shared" si="120"/>
        <v>107.793921</v>
      </c>
      <c r="BG193" s="62">
        <f t="shared" si="121"/>
        <v>119.99695699999999</v>
      </c>
      <c r="BH193" s="62">
        <f t="shared" si="122"/>
        <v>101.209667</v>
      </c>
      <c r="BI193" s="62">
        <f t="shared" si="123"/>
        <v>123.61355399999999</v>
      </c>
      <c r="BJ193" s="62">
        <f t="shared" si="124"/>
        <v>118.99695699999998</v>
      </c>
      <c r="BK193" s="62">
        <f t="shared" si="125"/>
        <v>120.555044</v>
      </c>
      <c r="BL193" s="62">
        <f t="shared" si="126"/>
        <v>108.22893859999999</v>
      </c>
      <c r="BM193" s="62">
        <f t="shared" si="127"/>
        <v>118.78195699999998</v>
      </c>
      <c r="BN193" s="63">
        <f t="shared" si="128"/>
        <v>120.70445699999999</v>
      </c>
      <c r="BO193" s="50"/>
      <c r="BP193" s="104"/>
      <c r="BX193" s="53">
        <f t="shared" si="131"/>
        <v>2030</v>
      </c>
      <c r="BY193" s="97">
        <f t="shared" si="129"/>
        <v>47604</v>
      </c>
      <c r="BZ193" s="56">
        <f t="shared" si="132"/>
        <v>8.8582690824958998</v>
      </c>
      <c r="CA193" s="56">
        <f t="shared" si="133"/>
        <v>8.3429789096119098</v>
      </c>
      <c r="CB193" s="56">
        <v>8.7096229955649864</v>
      </c>
      <c r="CC193" s="56">
        <v>8.5648379610727687</v>
      </c>
      <c r="CD193" s="56">
        <v>8.7096229955649864</v>
      </c>
      <c r="CE193" s="56">
        <f t="shared" si="134"/>
        <v>8.3796786062092181</v>
      </c>
      <c r="CF193" s="1"/>
      <c r="CG193" s="98">
        <v>-1</v>
      </c>
      <c r="CH193" s="99">
        <v>-1.5</v>
      </c>
      <c r="CI193" s="99">
        <v>-1</v>
      </c>
      <c r="CJ193" s="99">
        <v>-1</v>
      </c>
      <c r="CK193" s="99">
        <v>2.7500000000000071</v>
      </c>
      <c r="CL193" s="99">
        <v>-2</v>
      </c>
      <c r="CM193" s="99">
        <v>-0.51240999999999559</v>
      </c>
      <c r="CN193" s="100">
        <v>1.6909099999999953</v>
      </c>
      <c r="CO193" s="13"/>
      <c r="CP193" s="101">
        <v>1.0476520533702998</v>
      </c>
      <c r="CQ193" s="102">
        <v>1.0207791832726851</v>
      </c>
      <c r="CR193" s="102">
        <v>1.0141078958008432</v>
      </c>
      <c r="CS193" s="102">
        <v>0.94873794258649569</v>
      </c>
      <c r="CT193" s="102">
        <v>1.0434422778156898</v>
      </c>
      <c r="CU193" s="103">
        <v>1.0021522656182742</v>
      </c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</row>
    <row r="194" spans="1:143" ht="12.75" x14ac:dyDescent="0.2">
      <c r="A194" s="3">
        <f t="shared" si="130"/>
        <v>2030</v>
      </c>
      <c r="B194" s="43">
        <v>47635</v>
      </c>
      <c r="C194" s="43">
        <v>47664</v>
      </c>
      <c r="D194" s="44">
        <f t="shared" si="135"/>
        <v>47635</v>
      </c>
      <c r="E194" s="94">
        <v>128.72620000000001</v>
      </c>
      <c r="F194" s="46">
        <v>109.08499999999999</v>
      </c>
      <c r="G194" s="94">
        <v>137.0907</v>
      </c>
      <c r="H194" s="46">
        <v>121.1386</v>
      </c>
      <c r="I194" s="94">
        <v>121.2209</v>
      </c>
      <c r="J194" s="46">
        <v>102.4439</v>
      </c>
      <c r="K194" s="94">
        <v>141.1677</v>
      </c>
      <c r="L194" s="46">
        <v>121.87609999999999</v>
      </c>
      <c r="M194" s="94">
        <v>141.14859999999999</v>
      </c>
      <c r="N194" s="46">
        <v>122.349</v>
      </c>
      <c r="O194" s="94">
        <f t="shared" si="98"/>
        <v>136.8407</v>
      </c>
      <c r="P194" s="46">
        <f t="shared" si="99"/>
        <v>120.3886</v>
      </c>
      <c r="Q194" s="94">
        <f t="shared" si="100"/>
        <v>137.0907</v>
      </c>
      <c r="R194" s="46">
        <f t="shared" si="101"/>
        <v>120.3886</v>
      </c>
      <c r="S194" s="94">
        <f t="shared" si="102"/>
        <v>140.0907</v>
      </c>
      <c r="T194" s="46">
        <f t="shared" si="103"/>
        <v>119.1386</v>
      </c>
      <c r="U194" s="94">
        <f t="shared" si="104"/>
        <v>130.98265000000001</v>
      </c>
      <c r="V194" s="95">
        <f t="shared" si="105"/>
        <v>113.85481999999999</v>
      </c>
      <c r="W194" s="96">
        <v>8.9985468749332576</v>
      </c>
      <c r="X194" s="96">
        <v>9.2756067662476855</v>
      </c>
      <c r="Y194" s="96">
        <v>8.6399024029326643</v>
      </c>
      <c r="Z194" s="96">
        <v>8.6057773309561458</v>
      </c>
      <c r="AA194" s="96">
        <v>8.1670034425953908</v>
      </c>
      <c r="AB194" s="96">
        <v>9.0247555154740606</v>
      </c>
      <c r="AC194" s="96">
        <v>8.674367562014714</v>
      </c>
      <c r="AD194" s="96">
        <v>8.4876473575740068</v>
      </c>
      <c r="AE194" s="96">
        <v>8.2686881286703269</v>
      </c>
      <c r="AF194" s="96">
        <f t="shared" si="106"/>
        <v>9.0150112307765582</v>
      </c>
      <c r="AG194" s="96">
        <f t="shared" si="107"/>
        <v>8.7843768432607359</v>
      </c>
      <c r="AH194" s="96">
        <f t="shared" si="108"/>
        <v>8.7267800455209841</v>
      </c>
      <c r="AI194" s="96">
        <f t="shared" si="109"/>
        <v>8.8598030884306329</v>
      </c>
      <c r="AJ194" s="96">
        <f t="shared" si="110"/>
        <v>8.6929072892140269</v>
      </c>
      <c r="AK194" s="126"/>
      <c r="AL194" s="99"/>
      <c r="AM194" s="13"/>
      <c r="AN194" s="13"/>
      <c r="AO194" s="13"/>
      <c r="AP194" s="13"/>
      <c r="AQ194" s="13"/>
      <c r="AR194" s="8">
        <f t="shared" si="111"/>
        <v>8.8481101555185635</v>
      </c>
      <c r="AS194" s="8">
        <f t="shared" si="112"/>
        <v>8.6583345640552967</v>
      </c>
      <c r="AT194" s="8">
        <f t="shared" si="113"/>
        <v>9.1834717300073709</v>
      </c>
      <c r="AU194" s="8">
        <f t="shared" si="114"/>
        <v>8.9865036762690487</v>
      </c>
      <c r="AV194" s="8">
        <f t="shared" si="136"/>
        <v>8.9191050314625713</v>
      </c>
      <c r="AW194" s="8"/>
      <c r="AX194" s="8">
        <f t="shared" si="115"/>
        <v>8.7608571906350683</v>
      </c>
      <c r="AY194" s="8">
        <f t="shared" si="116"/>
        <v>8.833396511430454</v>
      </c>
      <c r="AZ194" s="8">
        <f t="shared" si="117"/>
        <v>9.0294801232330659</v>
      </c>
      <c r="BA194" s="8">
        <v>8.7602513012998475</v>
      </c>
      <c r="BB194" s="8">
        <f t="shared" si="118"/>
        <v>8.3904888437292673</v>
      </c>
      <c r="BC194" s="8">
        <v>8.6146182467484493</v>
      </c>
      <c r="BD194" s="8">
        <f t="shared" si="119"/>
        <v>8.7050783836827179</v>
      </c>
      <c r="BE194" s="5"/>
      <c r="BF194" s="60">
        <f t="shared" si="120"/>
        <v>120.28048399999999</v>
      </c>
      <c r="BG194" s="62">
        <f t="shared" si="121"/>
        <v>130.23129699999998</v>
      </c>
      <c r="BH194" s="62">
        <f t="shared" si="122"/>
        <v>113.14679</v>
      </c>
      <c r="BI194" s="62">
        <f t="shared" si="123"/>
        <v>133.06477199999998</v>
      </c>
      <c r="BJ194" s="62">
        <f t="shared" si="124"/>
        <v>129.90879699999999</v>
      </c>
      <c r="BK194" s="62">
        <f t="shared" si="125"/>
        <v>132.87231199999999</v>
      </c>
      <c r="BL194" s="62">
        <f t="shared" si="126"/>
        <v>123.61768309999999</v>
      </c>
      <c r="BM194" s="62">
        <f t="shared" si="127"/>
        <v>129.76629699999998</v>
      </c>
      <c r="BN194" s="63">
        <f t="shared" si="128"/>
        <v>131.08129700000001</v>
      </c>
      <c r="BO194" s="50"/>
      <c r="BP194" s="104"/>
      <c r="BX194" s="53">
        <f t="shared" si="131"/>
        <v>2030</v>
      </c>
      <c r="BY194" s="97">
        <f t="shared" si="129"/>
        <v>47635</v>
      </c>
      <c r="BZ194" s="56">
        <f t="shared" si="132"/>
        <v>8.9229030588874014</v>
      </c>
      <c r="CA194" s="56">
        <f t="shared" si="133"/>
        <v>8.3904888437292673</v>
      </c>
      <c r="CB194" s="56">
        <v>8.7569349747692371</v>
      </c>
      <c r="CC194" s="56">
        <v>8.6113721544730435</v>
      </c>
      <c r="CD194" s="56">
        <v>8.7569349747692371</v>
      </c>
      <c r="CE194" s="56">
        <f t="shared" si="134"/>
        <v>8.4272616775404252</v>
      </c>
      <c r="CF194" s="1"/>
      <c r="CG194" s="98">
        <v>-0.25</v>
      </c>
      <c r="CH194" s="99">
        <v>-0.75</v>
      </c>
      <c r="CI194" s="99">
        <v>0</v>
      </c>
      <c r="CJ194" s="99">
        <v>-0.75</v>
      </c>
      <c r="CK194" s="99">
        <v>3</v>
      </c>
      <c r="CL194" s="99">
        <v>-2</v>
      </c>
      <c r="CM194" s="99">
        <v>2.256450000000001</v>
      </c>
      <c r="CN194" s="100">
        <v>4.7698200000000028</v>
      </c>
      <c r="CO194" s="13"/>
      <c r="CP194" s="101">
        <v>1.0475533916440463</v>
      </c>
      <c r="CQ194" s="102">
        <v>1.0207534433481265</v>
      </c>
      <c r="CR194" s="102">
        <v>1.0140606373964123</v>
      </c>
      <c r="CS194" s="102">
        <v>0.94901403191290745</v>
      </c>
      <c r="CT194" s="102">
        <v>1.0438467475353497</v>
      </c>
      <c r="CU194" s="103">
        <v>1.0021373001624347</v>
      </c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</row>
    <row r="195" spans="1:143" ht="12.75" x14ac:dyDescent="0.2">
      <c r="A195" s="3">
        <f t="shared" si="130"/>
        <v>2030</v>
      </c>
      <c r="B195" s="43">
        <v>47665</v>
      </c>
      <c r="C195" s="43">
        <v>47695</v>
      </c>
      <c r="D195" s="44">
        <f t="shared" si="135"/>
        <v>47665</v>
      </c>
      <c r="E195" s="94">
        <v>169.9383</v>
      </c>
      <c r="F195" s="46">
        <v>124.40519999999999</v>
      </c>
      <c r="G195" s="94">
        <v>176.17859999999999</v>
      </c>
      <c r="H195" s="46">
        <v>130.947</v>
      </c>
      <c r="I195" s="94">
        <v>160.61959999999999</v>
      </c>
      <c r="J195" s="46">
        <v>117.09</v>
      </c>
      <c r="K195" s="94">
        <v>182.19200000000001</v>
      </c>
      <c r="L195" s="46">
        <v>132.4845</v>
      </c>
      <c r="M195" s="94">
        <v>181.20089999999999</v>
      </c>
      <c r="N195" s="46">
        <v>134.26439999999999</v>
      </c>
      <c r="O195" s="94">
        <f t="shared" si="98"/>
        <v>180.67859999999999</v>
      </c>
      <c r="P195" s="46">
        <f t="shared" si="99"/>
        <v>129.947</v>
      </c>
      <c r="Q195" s="94">
        <f t="shared" si="100"/>
        <v>181.17859999999999</v>
      </c>
      <c r="R195" s="46">
        <f t="shared" si="101"/>
        <v>130.947</v>
      </c>
      <c r="S195" s="94">
        <f t="shared" si="102"/>
        <v>180.42859999999999</v>
      </c>
      <c r="T195" s="46">
        <f t="shared" si="103"/>
        <v>133.447</v>
      </c>
      <c r="U195" s="94">
        <f t="shared" si="104"/>
        <v>169.12786999999997</v>
      </c>
      <c r="V195" s="95">
        <f t="shared" si="105"/>
        <v>126.6524</v>
      </c>
      <c r="W195" s="96">
        <v>9.1376022864682085</v>
      </c>
      <c r="X195" s="96">
        <v>9.5532310321429197</v>
      </c>
      <c r="Y195" s="96">
        <v>8.8198199926306557</v>
      </c>
      <c r="Z195" s="96">
        <v>8.7212301479567422</v>
      </c>
      <c r="AA195" s="96">
        <v>8.2824556546070678</v>
      </c>
      <c r="AB195" s="96">
        <v>9.1010025067237432</v>
      </c>
      <c r="AC195" s="96">
        <v>8.7155375182497217</v>
      </c>
      <c r="AD195" s="96">
        <v>8.621532182329025</v>
      </c>
      <c r="AE195" s="96">
        <v>8.3057023277577269</v>
      </c>
      <c r="AF195" s="96">
        <f t="shared" si="106"/>
        <v>9.1320713918706353</v>
      </c>
      <c r="AG195" s="96">
        <f t="shared" si="107"/>
        <v>8.90057149721037</v>
      </c>
      <c r="AH195" s="96">
        <f t="shared" si="108"/>
        <v>8.8426038247086804</v>
      </c>
      <c r="AI195" s="96">
        <f t="shared" si="109"/>
        <v>8.9965318761270332</v>
      </c>
      <c r="AJ195" s="96">
        <f t="shared" si="110"/>
        <v>8.73407727046893</v>
      </c>
      <c r="AK195" s="126"/>
      <c r="AL195" s="99"/>
      <c r="AM195" s="13"/>
      <c r="AN195" s="13"/>
      <c r="AO195" s="13"/>
      <c r="AP195" s="13"/>
      <c r="AQ195" s="13"/>
      <c r="AR195" s="8">
        <f t="shared" si="111"/>
        <v>8.8899537943385738</v>
      </c>
      <c r="AS195" s="8">
        <f t="shared" si="112"/>
        <v>8.79441020665619</v>
      </c>
      <c r="AT195" s="8">
        <f t="shared" si="113"/>
        <v>9.2269012355415541</v>
      </c>
      <c r="AU195" s="8">
        <f t="shared" si="114"/>
        <v>9.1277365623195053</v>
      </c>
      <c r="AV195" s="8">
        <f t="shared" si="136"/>
        <v>9.0097504497139553</v>
      </c>
      <c r="AW195" s="8"/>
      <c r="AX195" s="8">
        <f t="shared" si="115"/>
        <v>8.8783305494065345</v>
      </c>
      <c r="AY195" s="8">
        <f t="shared" si="116"/>
        <v>8.8751722153726238</v>
      </c>
      <c r="AZ195" s="8">
        <f t="shared" si="117"/>
        <v>9.1057534104612543</v>
      </c>
      <c r="BA195" s="8">
        <v>8.8780602634597603</v>
      </c>
      <c r="BB195" s="8">
        <f t="shared" si="118"/>
        <v>8.5087921658029195</v>
      </c>
      <c r="BC195" s="8">
        <v>8.730490275733672</v>
      </c>
      <c r="BD195" s="8">
        <f t="shared" si="119"/>
        <v>8.8210530868475558</v>
      </c>
      <c r="BE195" s="5"/>
      <c r="BF195" s="60">
        <f t="shared" si="120"/>
        <v>150.35906699999998</v>
      </c>
      <c r="BG195" s="62">
        <f t="shared" si="121"/>
        <v>156.72901199999998</v>
      </c>
      <c r="BH195" s="62">
        <f t="shared" si="122"/>
        <v>141.901872</v>
      </c>
      <c r="BI195" s="62">
        <f t="shared" si="123"/>
        <v>161.01820499999999</v>
      </c>
      <c r="BJ195" s="62">
        <f t="shared" si="124"/>
        <v>159.57901199999998</v>
      </c>
      <c r="BK195" s="62">
        <f t="shared" si="125"/>
        <v>160.81777499999998</v>
      </c>
      <c r="BL195" s="62">
        <f t="shared" si="126"/>
        <v>150.86341789999997</v>
      </c>
      <c r="BM195" s="62">
        <f t="shared" si="127"/>
        <v>158.86401199999997</v>
      </c>
      <c r="BN195" s="63">
        <f t="shared" si="128"/>
        <v>160.22651199999999</v>
      </c>
      <c r="BO195" s="50"/>
      <c r="BP195" s="104"/>
      <c r="BX195" s="53">
        <f t="shared" si="131"/>
        <v>2030</v>
      </c>
      <c r="BY195" s="97">
        <f t="shared" si="129"/>
        <v>47665</v>
      </c>
      <c r="BZ195" s="56">
        <f t="shared" si="132"/>
        <v>9.1080225050217685</v>
      </c>
      <c r="CA195" s="56">
        <f t="shared" si="133"/>
        <v>8.5087921658029195</v>
      </c>
      <c r="CB195" s="56">
        <v>8.8747439369291481</v>
      </c>
      <c r="CC195" s="56">
        <v>8.7272443949001044</v>
      </c>
      <c r="CD195" s="56">
        <v>8.8747439369291481</v>
      </c>
      <c r="CE195" s="56">
        <f t="shared" si="134"/>
        <v>8.5457471167970738</v>
      </c>
      <c r="CF195" s="1"/>
      <c r="CG195" s="98">
        <v>4.5</v>
      </c>
      <c r="CH195" s="99">
        <v>-1</v>
      </c>
      <c r="CI195" s="99">
        <v>5</v>
      </c>
      <c r="CJ195" s="99">
        <v>0</v>
      </c>
      <c r="CK195" s="99">
        <v>4.25</v>
      </c>
      <c r="CL195" s="99">
        <v>2.4999999999999929</v>
      </c>
      <c r="CM195" s="99">
        <v>-0.81043000000001086</v>
      </c>
      <c r="CN195" s="100">
        <v>2.2471999999999994</v>
      </c>
      <c r="CO195" s="13"/>
      <c r="CP195" s="101">
        <v>1.0471081759045364</v>
      </c>
      <c r="CQ195" s="102">
        <v>1.0205637675203016</v>
      </c>
      <c r="CR195" s="102">
        <v>1.0139170363231813</v>
      </c>
      <c r="CS195" s="102">
        <v>0.94968892164226704</v>
      </c>
      <c r="CT195" s="102">
        <v>1.0434957135074692</v>
      </c>
      <c r="CU195" s="103">
        <v>1.0021272069772389</v>
      </c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</row>
    <row r="196" spans="1:143" ht="12.75" x14ac:dyDescent="0.2">
      <c r="A196" s="3">
        <f t="shared" si="130"/>
        <v>2030</v>
      </c>
      <c r="B196" s="43">
        <v>47696</v>
      </c>
      <c r="C196" s="43">
        <v>47726</v>
      </c>
      <c r="D196" s="44">
        <f t="shared" si="135"/>
        <v>47696</v>
      </c>
      <c r="E196" s="94">
        <v>189.2286</v>
      </c>
      <c r="F196" s="46">
        <v>131.75309999999999</v>
      </c>
      <c r="G196" s="94">
        <v>189.1275</v>
      </c>
      <c r="H196" s="46">
        <v>133.89680000000001</v>
      </c>
      <c r="I196" s="94">
        <v>179.06120000000001</v>
      </c>
      <c r="J196" s="46">
        <v>124.1146</v>
      </c>
      <c r="K196" s="94">
        <v>196.14089999999999</v>
      </c>
      <c r="L196" s="46">
        <v>135.80779999999999</v>
      </c>
      <c r="M196" s="94">
        <v>195.49780000000001</v>
      </c>
      <c r="N196" s="46">
        <v>137.9435</v>
      </c>
      <c r="O196" s="94">
        <f t="shared" si="98"/>
        <v>192.6275</v>
      </c>
      <c r="P196" s="46">
        <f t="shared" si="99"/>
        <v>132.89680000000001</v>
      </c>
      <c r="Q196" s="94">
        <f t="shared" si="100"/>
        <v>193.3775</v>
      </c>
      <c r="R196" s="46">
        <f t="shared" si="101"/>
        <v>133.89680000000001</v>
      </c>
      <c r="S196" s="94">
        <f t="shared" si="102"/>
        <v>192.8775</v>
      </c>
      <c r="T196" s="46">
        <f t="shared" si="103"/>
        <v>136.39680000000001</v>
      </c>
      <c r="U196" s="94">
        <f t="shared" si="104"/>
        <v>184.11722</v>
      </c>
      <c r="V196" s="95">
        <f t="shared" si="105"/>
        <v>129.76274000000001</v>
      </c>
      <c r="W196" s="96">
        <v>9.2058515095390216</v>
      </c>
      <c r="X196" s="96">
        <v>9.7617641114167384</v>
      </c>
      <c r="Y196" s="96">
        <v>9.0042619946966553</v>
      </c>
      <c r="Z196" s="96">
        <v>8.8828159195112608</v>
      </c>
      <c r="AA196" s="96">
        <v>8.4440393219398118</v>
      </c>
      <c r="AB196" s="96">
        <v>9.2116437093008763</v>
      </c>
      <c r="AC196" s="96">
        <v>8.8127012874929544</v>
      </c>
      <c r="AD196" s="96">
        <v>8.673217336510044</v>
      </c>
      <c r="AE196" s="96">
        <v>8.3509088185743767</v>
      </c>
      <c r="AF196" s="96">
        <f t="shared" si="106"/>
        <v>9.2950187231452848</v>
      </c>
      <c r="AG196" s="96">
        <f t="shared" si="107"/>
        <v>9.0628997230779085</v>
      </c>
      <c r="AH196" s="96">
        <f t="shared" si="108"/>
        <v>9.0044373764155718</v>
      </c>
      <c r="AI196" s="96">
        <f t="shared" si="109"/>
        <v>9.0505663151392</v>
      </c>
      <c r="AJ196" s="96">
        <f t="shared" si="110"/>
        <v>8.8312410722522703</v>
      </c>
      <c r="AK196" s="126"/>
      <c r="AL196" s="99"/>
      <c r="AM196" s="13"/>
      <c r="AN196" s="13"/>
      <c r="AO196" s="13"/>
      <c r="AP196" s="13"/>
      <c r="AQ196" s="13"/>
      <c r="AR196" s="8">
        <f t="shared" si="111"/>
        <v>8.9887074982142039</v>
      </c>
      <c r="AS196" s="8">
        <f t="shared" si="112"/>
        <v>8.8469411083545531</v>
      </c>
      <c r="AT196" s="8">
        <f t="shared" si="113"/>
        <v>9.3293976878084344</v>
      </c>
      <c r="AU196" s="8">
        <f t="shared" si="114"/>
        <v>9.1822583761569216</v>
      </c>
      <c r="AV196" s="8">
        <f t="shared" si="136"/>
        <v>9.0868261676335287</v>
      </c>
      <c r="AW196" s="8"/>
      <c r="AX196" s="8">
        <f t="shared" si="115"/>
        <v>9.0427442363769437</v>
      </c>
      <c r="AY196" s="8">
        <f t="shared" si="116"/>
        <v>8.9737655885265895</v>
      </c>
      <c r="AZ196" s="8">
        <f t="shared" si="117"/>
        <v>9.2164327708546772</v>
      </c>
      <c r="BA196" s="8">
        <v>9.0429435828544662</v>
      </c>
      <c r="BB196" s="8">
        <f t="shared" si="118"/>
        <v>8.6743661665537584</v>
      </c>
      <c r="BC196" s="8">
        <v>8.8926626980503212</v>
      </c>
      <c r="BD196" s="8">
        <f t="shared" si="119"/>
        <v>8.9833692812770067</v>
      </c>
      <c r="BE196" s="5"/>
      <c r="BF196" s="60">
        <f t="shared" si="120"/>
        <v>164.51413499999998</v>
      </c>
      <c r="BG196" s="62">
        <f t="shared" si="121"/>
        <v>165.378299</v>
      </c>
      <c r="BH196" s="62">
        <f t="shared" si="122"/>
        <v>155.43416199999999</v>
      </c>
      <c r="BI196" s="62">
        <f t="shared" si="123"/>
        <v>170.74945099999999</v>
      </c>
      <c r="BJ196" s="62">
        <f t="shared" si="124"/>
        <v>167.80079899999998</v>
      </c>
      <c r="BK196" s="62">
        <f t="shared" si="125"/>
        <v>170.19766699999997</v>
      </c>
      <c r="BL196" s="62">
        <f t="shared" si="126"/>
        <v>160.74479359999998</v>
      </c>
      <c r="BM196" s="62">
        <f t="shared" si="127"/>
        <v>166.943299</v>
      </c>
      <c r="BN196" s="63">
        <f t="shared" si="128"/>
        <v>168.590799</v>
      </c>
      <c r="BO196" s="50"/>
      <c r="BP196" s="104"/>
      <c r="BX196" s="53">
        <f t="shared" si="131"/>
        <v>2030</v>
      </c>
      <c r="BY196" s="97">
        <f t="shared" si="129"/>
        <v>47696</v>
      </c>
      <c r="BZ196" s="56">
        <f t="shared" si="132"/>
        <v>9.2977971753232396</v>
      </c>
      <c r="CA196" s="56">
        <f t="shared" si="133"/>
        <v>8.6743661665537584</v>
      </c>
      <c r="CB196" s="56">
        <v>9.039627256323854</v>
      </c>
      <c r="CC196" s="56">
        <v>8.889417113146969</v>
      </c>
      <c r="CD196" s="56">
        <v>9.039627256323854</v>
      </c>
      <c r="CE196" s="56">
        <f t="shared" si="134"/>
        <v>8.7115760036328123</v>
      </c>
      <c r="CF196" s="1"/>
      <c r="CG196" s="98">
        <v>3.5</v>
      </c>
      <c r="CH196" s="99">
        <v>-1</v>
      </c>
      <c r="CI196" s="99">
        <v>4.25</v>
      </c>
      <c r="CJ196" s="99">
        <v>0</v>
      </c>
      <c r="CK196" s="99">
        <v>3.75</v>
      </c>
      <c r="CL196" s="99">
        <v>2.5</v>
      </c>
      <c r="CM196" s="99">
        <v>-5.1113799999999969</v>
      </c>
      <c r="CN196" s="100">
        <v>-1.9903599999999955</v>
      </c>
      <c r="CO196" s="13"/>
      <c r="CP196" s="101">
        <v>1.0464045193966716</v>
      </c>
      <c r="CQ196" s="102">
        <v>1.0202732787888906</v>
      </c>
      <c r="CR196" s="102">
        <v>1.0136917682417765</v>
      </c>
      <c r="CS196" s="102">
        <v>0.95060388490009473</v>
      </c>
      <c r="CT196" s="102">
        <v>1.0435073818617111</v>
      </c>
      <c r="CU196" s="103">
        <v>1.0021037573105567</v>
      </c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</row>
    <row r="197" spans="1:143" ht="12.75" x14ac:dyDescent="0.2">
      <c r="A197" s="3">
        <f t="shared" si="130"/>
        <v>2030</v>
      </c>
      <c r="B197" s="43">
        <v>47727</v>
      </c>
      <c r="C197" s="43">
        <v>47756</v>
      </c>
      <c r="D197" s="44">
        <f t="shared" si="135"/>
        <v>47727</v>
      </c>
      <c r="E197" s="94">
        <v>163.75839999999999</v>
      </c>
      <c r="F197" s="46">
        <v>127.29519999999999</v>
      </c>
      <c r="G197" s="94">
        <v>156.08779999999999</v>
      </c>
      <c r="H197" s="46">
        <v>127.51690000000001</v>
      </c>
      <c r="I197" s="94">
        <v>154.8946</v>
      </c>
      <c r="J197" s="46">
        <v>119.88800000000001</v>
      </c>
      <c r="K197" s="94">
        <v>167.9117</v>
      </c>
      <c r="L197" s="46">
        <v>132.8004</v>
      </c>
      <c r="M197" s="94">
        <v>164.34270000000001</v>
      </c>
      <c r="N197" s="46">
        <v>132.00919999999999</v>
      </c>
      <c r="O197" s="94">
        <f t="shared" si="98"/>
        <v>158.08779999999999</v>
      </c>
      <c r="P197" s="46">
        <f t="shared" si="99"/>
        <v>125.01690000000001</v>
      </c>
      <c r="Q197" s="94">
        <f t="shared" si="100"/>
        <v>157.08779999999999</v>
      </c>
      <c r="R197" s="46">
        <f t="shared" si="101"/>
        <v>124.51690000000001</v>
      </c>
      <c r="S197" s="94">
        <f t="shared" si="102"/>
        <v>159.33779999999999</v>
      </c>
      <c r="T197" s="46">
        <f t="shared" si="103"/>
        <v>129.76690000000002</v>
      </c>
      <c r="U197" s="94">
        <f t="shared" si="104"/>
        <v>158.0026</v>
      </c>
      <c r="V197" s="95">
        <f t="shared" si="105"/>
        <v>124.43241</v>
      </c>
      <c r="W197" s="96">
        <v>9.1027776767719928</v>
      </c>
      <c r="X197" s="96">
        <v>9.5778516748587119</v>
      </c>
      <c r="Y197" s="96">
        <v>8.9473247135015601</v>
      </c>
      <c r="Z197" s="96">
        <v>8.8296703348040246</v>
      </c>
      <c r="AA197" s="96">
        <v>8.3908936376882846</v>
      </c>
      <c r="AB197" s="96">
        <v>9.3578065611264556</v>
      </c>
      <c r="AC197" s="96">
        <v>9.1430423107054004</v>
      </c>
      <c r="AD197" s="96">
        <v>8.7245330655531337</v>
      </c>
      <c r="AE197" s="96">
        <v>8.4052080087789669</v>
      </c>
      <c r="AF197" s="96">
        <f t="shared" si="106"/>
        <v>9.241749632883991</v>
      </c>
      <c r="AG197" s="96">
        <f t="shared" si="107"/>
        <v>9.0096305801562835</v>
      </c>
      <c r="AH197" s="96">
        <f t="shared" si="108"/>
        <v>8.9512918193003319</v>
      </c>
      <c r="AI197" s="96">
        <f t="shared" si="109"/>
        <v>9.1016357952767741</v>
      </c>
      <c r="AJ197" s="96">
        <f t="shared" si="110"/>
        <v>9.1615822691578863</v>
      </c>
      <c r="AK197" s="126"/>
      <c r="AL197" s="99"/>
      <c r="AM197" s="13"/>
      <c r="AN197" s="13"/>
      <c r="AO197" s="13"/>
      <c r="AP197" s="13"/>
      <c r="AQ197" s="13"/>
      <c r="AR197" s="8">
        <f t="shared" si="111"/>
        <v>9.3244540407616636</v>
      </c>
      <c r="AS197" s="8">
        <f t="shared" si="112"/>
        <v>8.8990965398446331</v>
      </c>
      <c r="AT197" s="8">
        <f t="shared" si="113"/>
        <v>9.6778689665700366</v>
      </c>
      <c r="AU197" s="8">
        <f t="shared" si="114"/>
        <v>9.2363904895297413</v>
      </c>
      <c r="AV197" s="8">
        <f t="shared" si="136"/>
        <v>9.2844525091765178</v>
      </c>
      <c r="AW197" s="8"/>
      <c r="AX197" s="8">
        <f t="shared" si="115"/>
        <v>8.9886685498616448</v>
      </c>
      <c r="AY197" s="8">
        <f t="shared" si="116"/>
        <v>9.3089670326792486</v>
      </c>
      <c r="AZ197" s="8">
        <f t="shared" si="117"/>
        <v>9.3626460311638802</v>
      </c>
      <c r="BA197" s="8">
        <v>8.988713388655114</v>
      </c>
      <c r="BB197" s="8">
        <f t="shared" si="118"/>
        <v>8.6199080414881504</v>
      </c>
      <c r="BC197" s="8">
        <v>8.8393241190582383</v>
      </c>
      <c r="BD197" s="8">
        <f t="shared" si="119"/>
        <v>8.9299834603757144</v>
      </c>
      <c r="BE197" s="5"/>
      <c r="BF197" s="60">
        <f t="shared" si="120"/>
        <v>148.07922399999998</v>
      </c>
      <c r="BG197" s="62">
        <f t="shared" si="121"/>
        <v>143.80231299999997</v>
      </c>
      <c r="BH197" s="62">
        <f t="shared" si="122"/>
        <v>139.84176199999999</v>
      </c>
      <c r="BI197" s="62">
        <f t="shared" si="123"/>
        <v>150.43929499999999</v>
      </c>
      <c r="BJ197" s="62">
        <f t="shared" si="124"/>
        <v>143.082313</v>
      </c>
      <c r="BK197" s="62">
        <f t="shared" si="125"/>
        <v>152.813841</v>
      </c>
      <c r="BL197" s="62">
        <f t="shared" si="126"/>
        <v>143.56741829999999</v>
      </c>
      <c r="BM197" s="62">
        <f t="shared" si="127"/>
        <v>143.86731299999997</v>
      </c>
      <c r="BN197" s="63">
        <f t="shared" si="128"/>
        <v>146.62231299999999</v>
      </c>
      <c r="BO197" s="50"/>
      <c r="BP197" s="104"/>
      <c r="BX197" s="53">
        <f t="shared" si="131"/>
        <v>2030</v>
      </c>
      <c r="BY197" s="97">
        <f t="shared" si="129"/>
        <v>47727</v>
      </c>
      <c r="BZ197" s="56">
        <f t="shared" si="132"/>
        <v>9.2392136984273705</v>
      </c>
      <c r="CA197" s="56">
        <f t="shared" si="133"/>
        <v>8.6199080414881504</v>
      </c>
      <c r="CB197" s="56">
        <v>8.9853970621245018</v>
      </c>
      <c r="CC197" s="56">
        <v>8.8360784368233123</v>
      </c>
      <c r="CD197" s="56">
        <v>8.9853970621245018</v>
      </c>
      <c r="CE197" s="56">
        <f t="shared" si="134"/>
        <v>8.657034045246597</v>
      </c>
      <c r="CF197" s="1"/>
      <c r="CG197" s="98">
        <v>2</v>
      </c>
      <c r="CH197" s="99">
        <v>-2.5</v>
      </c>
      <c r="CI197" s="99">
        <v>1</v>
      </c>
      <c r="CJ197" s="99">
        <v>-3</v>
      </c>
      <c r="CK197" s="99">
        <v>3.25</v>
      </c>
      <c r="CL197" s="99">
        <v>2.2500000000000071</v>
      </c>
      <c r="CM197" s="99">
        <v>-5.7557999999999936</v>
      </c>
      <c r="CN197" s="100">
        <v>-2.8627899999999968</v>
      </c>
      <c r="CO197" s="13"/>
      <c r="CP197" s="101">
        <v>1.0466698395811753</v>
      </c>
      <c r="CQ197" s="102">
        <v>1.0203813096671239</v>
      </c>
      <c r="CR197" s="102">
        <v>1.0137741818080015</v>
      </c>
      <c r="CS197" s="102">
        <v>0.95030655953414156</v>
      </c>
      <c r="CT197" s="102">
        <v>1.0432232564069872</v>
      </c>
      <c r="CU197" s="103">
        <v>1.0020277668879185</v>
      </c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</row>
    <row r="198" spans="1:143" ht="12.75" x14ac:dyDescent="0.2">
      <c r="A198" s="3">
        <f t="shared" si="130"/>
        <v>2030</v>
      </c>
      <c r="B198" s="43">
        <v>47757</v>
      </c>
      <c r="C198" s="43">
        <v>47787</v>
      </c>
      <c r="D198" s="44">
        <f t="shared" si="135"/>
        <v>47757</v>
      </c>
      <c r="E198" s="94">
        <v>152.20050000000001</v>
      </c>
      <c r="F198" s="46">
        <v>124.6114</v>
      </c>
      <c r="G198" s="94">
        <v>136.15700000000001</v>
      </c>
      <c r="H198" s="46">
        <v>124.2529</v>
      </c>
      <c r="I198" s="94">
        <v>144.4948</v>
      </c>
      <c r="J198" s="46">
        <v>117.4924</v>
      </c>
      <c r="K198" s="94">
        <v>151.3158</v>
      </c>
      <c r="L198" s="46">
        <v>130.8373</v>
      </c>
      <c r="M198" s="94">
        <v>146.04339999999999</v>
      </c>
      <c r="N198" s="46">
        <v>128.8931</v>
      </c>
      <c r="O198" s="94">
        <f t="shared" si="98"/>
        <v>136.40700000000001</v>
      </c>
      <c r="P198" s="46">
        <f t="shared" si="99"/>
        <v>123.2529</v>
      </c>
      <c r="Q198" s="94">
        <f t="shared" si="100"/>
        <v>135.65700000000001</v>
      </c>
      <c r="R198" s="46">
        <f t="shared" si="101"/>
        <v>123.2529</v>
      </c>
      <c r="S198" s="94">
        <f t="shared" si="102"/>
        <v>139.15700000000001</v>
      </c>
      <c r="T198" s="46">
        <f t="shared" si="103"/>
        <v>125.2529</v>
      </c>
      <c r="U198" s="94">
        <f t="shared" si="104"/>
        <v>148.28230000000002</v>
      </c>
      <c r="V198" s="95">
        <f t="shared" si="105"/>
        <v>122.85004000000001</v>
      </c>
      <c r="W198" s="96">
        <v>9.1612858895799949</v>
      </c>
      <c r="X198" s="96">
        <v>9.7407856309539742</v>
      </c>
      <c r="Y198" s="96">
        <v>9.0367607524719578</v>
      </c>
      <c r="Z198" s="96">
        <v>9.026415601617737</v>
      </c>
      <c r="AA198" s="96">
        <v>8.5876400931179031</v>
      </c>
      <c r="AB198" s="96">
        <v>9.6276916642549129</v>
      </c>
      <c r="AC198" s="96">
        <v>9.4130154245625235</v>
      </c>
      <c r="AD198" s="96">
        <v>9.0012849006842242</v>
      </c>
      <c r="AE198" s="96">
        <v>8.6682316200213432</v>
      </c>
      <c r="AF198" s="96">
        <f t="shared" si="106"/>
        <v>9.4399769682206802</v>
      </c>
      <c r="AG198" s="96">
        <f t="shared" si="107"/>
        <v>9.2072405506135855</v>
      </c>
      <c r="AH198" s="96">
        <f t="shared" si="108"/>
        <v>9.1482839541193801</v>
      </c>
      <c r="AI198" s="96">
        <f t="shared" si="109"/>
        <v>9.3809785200136204</v>
      </c>
      <c r="AJ198" s="96">
        <f t="shared" si="110"/>
        <v>9.4315552012594459</v>
      </c>
      <c r="AK198" s="126"/>
      <c r="AL198" s="99"/>
      <c r="AM198" s="13"/>
      <c r="AN198" s="13"/>
      <c r="AO198" s="13"/>
      <c r="AP198" s="13"/>
      <c r="AQ198" s="13"/>
      <c r="AR198" s="8">
        <f t="shared" si="111"/>
        <v>9.5988448465926659</v>
      </c>
      <c r="AS198" s="8">
        <f t="shared" si="112"/>
        <v>9.1803769902268773</v>
      </c>
      <c r="AT198" s="8">
        <f t="shared" si="113"/>
        <v>9.9626591367468151</v>
      </c>
      <c r="AU198" s="8">
        <f t="shared" si="114"/>
        <v>9.5283314206012353</v>
      </c>
      <c r="AV198" s="8">
        <f t="shared" si="136"/>
        <v>9.5675530985418984</v>
      </c>
      <c r="AW198" s="8"/>
      <c r="AX198" s="8">
        <f t="shared" si="115"/>
        <v>9.188857059033106</v>
      </c>
      <c r="AY198" s="8">
        <f t="shared" si="116"/>
        <v>9.582912353691043</v>
      </c>
      <c r="AZ198" s="8">
        <f t="shared" si="117"/>
        <v>9.6326242119699526</v>
      </c>
      <c r="BA198" s="8">
        <v>9.1894739333265303</v>
      </c>
      <c r="BB198" s="8">
        <f t="shared" si="118"/>
        <v>8.8215131807745717</v>
      </c>
      <c r="BC198" s="8">
        <v>9.0367838982190083</v>
      </c>
      <c r="BD198" s="8">
        <f t="shared" si="119"/>
        <v>9.1276180829911979</v>
      </c>
      <c r="BE198" s="5"/>
      <c r="BF198" s="60">
        <f t="shared" si="120"/>
        <v>140.337187</v>
      </c>
      <c r="BG198" s="62">
        <f t="shared" si="121"/>
        <v>131.03823699999998</v>
      </c>
      <c r="BH198" s="62">
        <f t="shared" si="122"/>
        <v>132.88376799999998</v>
      </c>
      <c r="BI198" s="62">
        <f t="shared" si="123"/>
        <v>138.66877099999999</v>
      </c>
      <c r="BJ198" s="62">
        <f t="shared" si="124"/>
        <v>130.32323700000001</v>
      </c>
      <c r="BK198" s="62">
        <f t="shared" si="125"/>
        <v>142.51004499999999</v>
      </c>
      <c r="BL198" s="62">
        <f t="shared" si="126"/>
        <v>137.34642819999999</v>
      </c>
      <c r="BM198" s="62">
        <f t="shared" si="127"/>
        <v>130.75073700000002</v>
      </c>
      <c r="BN198" s="63">
        <f t="shared" si="128"/>
        <v>133.178237</v>
      </c>
      <c r="BO198" s="50"/>
      <c r="BP198" s="104"/>
      <c r="BX198" s="53">
        <f t="shared" si="131"/>
        <v>2030</v>
      </c>
      <c r="BY198" s="97">
        <f t="shared" si="129"/>
        <v>47757</v>
      </c>
      <c r="BZ198" s="56">
        <f t="shared" si="132"/>
        <v>9.3312355514682164</v>
      </c>
      <c r="CA198" s="56">
        <f t="shared" si="133"/>
        <v>8.8215131807745717</v>
      </c>
      <c r="CB198" s="56">
        <v>9.1861576067959181</v>
      </c>
      <c r="CC198" s="56">
        <v>9.0335385763062295</v>
      </c>
      <c r="CD198" s="56">
        <v>9.1861576067959181</v>
      </c>
      <c r="CE198" s="56">
        <f t="shared" si="134"/>
        <v>8.8589495372720677</v>
      </c>
      <c r="CF198" s="1"/>
      <c r="CG198" s="98">
        <v>0.25</v>
      </c>
      <c r="CH198" s="99">
        <v>-1</v>
      </c>
      <c r="CI198" s="99">
        <v>-0.5</v>
      </c>
      <c r="CJ198" s="99">
        <v>-1</v>
      </c>
      <c r="CK198" s="99">
        <v>3</v>
      </c>
      <c r="CL198" s="99">
        <v>1</v>
      </c>
      <c r="CM198" s="99">
        <v>-3.9181999999999988</v>
      </c>
      <c r="CN198" s="100">
        <v>-1.7613600000000034</v>
      </c>
      <c r="CO198" s="13"/>
      <c r="CP198" s="101">
        <v>1.0458167876215254</v>
      </c>
      <c r="CQ198" s="102">
        <v>1.0200328632069013</v>
      </c>
      <c r="CR198" s="102">
        <v>1.0135013008352731</v>
      </c>
      <c r="CS198" s="102">
        <v>0.95138983979186642</v>
      </c>
      <c r="CT198" s="102">
        <v>1.0421821577162316</v>
      </c>
      <c r="CU198" s="103">
        <v>1.0019695895375402</v>
      </c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</row>
    <row r="199" spans="1:143" ht="12.75" x14ac:dyDescent="0.2">
      <c r="A199" s="3">
        <f t="shared" si="130"/>
        <v>2030</v>
      </c>
      <c r="B199" s="43">
        <v>47788</v>
      </c>
      <c r="C199" s="43">
        <v>47817</v>
      </c>
      <c r="D199" s="44">
        <f t="shared" si="135"/>
        <v>47788</v>
      </c>
      <c r="E199" s="94">
        <v>165.56649999999999</v>
      </c>
      <c r="F199" s="46">
        <v>136.50299999999999</v>
      </c>
      <c r="G199" s="94">
        <v>133.13589999999999</v>
      </c>
      <c r="H199" s="46">
        <v>127.5967</v>
      </c>
      <c r="I199" s="94">
        <v>157.01840000000001</v>
      </c>
      <c r="J199" s="46">
        <v>129.21100000000001</v>
      </c>
      <c r="K199" s="94">
        <v>154.9117</v>
      </c>
      <c r="L199" s="46">
        <v>136.17910000000001</v>
      </c>
      <c r="M199" s="94">
        <v>148.44820000000001</v>
      </c>
      <c r="N199" s="46">
        <v>134.1251</v>
      </c>
      <c r="O199" s="94">
        <f t="shared" si="98"/>
        <v>132.38589999999999</v>
      </c>
      <c r="P199" s="46">
        <f t="shared" si="99"/>
        <v>126.5967</v>
      </c>
      <c r="Q199" s="94">
        <f t="shared" si="100"/>
        <v>132.63589999999999</v>
      </c>
      <c r="R199" s="46">
        <f t="shared" si="101"/>
        <v>127.0967</v>
      </c>
      <c r="S199" s="94">
        <f t="shared" si="102"/>
        <v>135.88589999999999</v>
      </c>
      <c r="T199" s="46">
        <f t="shared" si="103"/>
        <v>128.0967</v>
      </c>
      <c r="U199" s="94">
        <f t="shared" si="104"/>
        <v>161.97226000000001</v>
      </c>
      <c r="V199" s="95">
        <f t="shared" si="105"/>
        <v>133.48406999999997</v>
      </c>
      <c r="W199" s="96">
        <v>9.6124600029592315</v>
      </c>
      <c r="X199" s="96">
        <v>10.134191374454497</v>
      </c>
      <c r="Y199" s="96">
        <v>9.5675023653880213</v>
      </c>
      <c r="Z199" s="96">
        <v>9.6114728855800529</v>
      </c>
      <c r="AA199" s="96">
        <v>9.4137135833807033</v>
      </c>
      <c r="AB199" s="96">
        <v>9.9684522048237234</v>
      </c>
      <c r="AC199" s="96">
        <v>9.816646206525439</v>
      </c>
      <c r="AD199" s="96">
        <v>9.7186346335157214</v>
      </c>
      <c r="AE199" s="96">
        <v>9.0557135481491766</v>
      </c>
      <c r="AF199" s="96">
        <f t="shared" si="106"/>
        <v>10.024171829357323</v>
      </c>
      <c r="AG199" s="96">
        <f t="shared" si="107"/>
        <v>9.7918046492730841</v>
      </c>
      <c r="AH199" s="96">
        <f t="shared" si="108"/>
        <v>9.7332184559965267</v>
      </c>
      <c r="AI199" s="96">
        <f t="shared" si="109"/>
        <v>10.124041241654238</v>
      </c>
      <c r="AJ199" s="96">
        <f t="shared" si="110"/>
        <v>9.83518613741421</v>
      </c>
      <c r="AK199" s="126"/>
      <c r="AL199" s="99"/>
      <c r="AM199" s="13"/>
      <c r="AN199" s="13"/>
      <c r="AO199" s="13"/>
      <c r="AP199" s="13"/>
      <c r="AQ199" s="13"/>
      <c r="AR199" s="8">
        <f t="shared" si="111"/>
        <v>10.009080421308505</v>
      </c>
      <c r="AS199" s="8">
        <f t="shared" si="112"/>
        <v>9.9094650406705167</v>
      </c>
      <c r="AT199" s="8">
        <f t="shared" si="113"/>
        <v>10.388442569183866</v>
      </c>
      <c r="AU199" s="8">
        <f t="shared" si="114"/>
        <v>10.285051782753543</v>
      </c>
      <c r="AV199" s="8">
        <f t="shared" si="136"/>
        <v>10.148009953479107</v>
      </c>
      <c r="AW199" s="8"/>
      <c r="AX199" s="8">
        <f t="shared" si="115"/>
        <v>9.7841534407611448</v>
      </c>
      <c r="AY199" s="8">
        <f t="shared" si="116"/>
        <v>9.992481893988268</v>
      </c>
      <c r="AZ199" s="8">
        <f t="shared" si="117"/>
        <v>9.9735022736593102</v>
      </c>
      <c r="BA199" s="8">
        <v>9.7864709926583018</v>
      </c>
      <c r="BB199" s="8">
        <f t="shared" si="118"/>
        <v>9.6679866824272001</v>
      </c>
      <c r="BC199" s="8">
        <v>9.6239655463272999</v>
      </c>
      <c r="BD199" s="8">
        <f t="shared" si="119"/>
        <v>9.715320025695684</v>
      </c>
      <c r="BE199" s="5"/>
      <c r="BF199" s="60">
        <f t="shared" si="120"/>
        <v>153.06919499999998</v>
      </c>
      <c r="BG199" s="62">
        <f t="shared" si="121"/>
        <v>130.75404399999996</v>
      </c>
      <c r="BH199" s="62">
        <f t="shared" si="122"/>
        <v>145.061218</v>
      </c>
      <c r="BI199" s="62">
        <f t="shared" si="123"/>
        <v>142.289267</v>
      </c>
      <c r="BJ199" s="62">
        <f t="shared" si="124"/>
        <v>130.25404399999999</v>
      </c>
      <c r="BK199" s="62">
        <f t="shared" si="125"/>
        <v>146.85668200000001</v>
      </c>
      <c r="BL199" s="62">
        <f t="shared" si="126"/>
        <v>149.72233829999999</v>
      </c>
      <c r="BM199" s="62">
        <f t="shared" si="127"/>
        <v>129.89654399999998</v>
      </c>
      <c r="BN199" s="63">
        <f t="shared" si="128"/>
        <v>132.53654399999999</v>
      </c>
      <c r="BO199" s="50"/>
      <c r="BP199" s="104"/>
      <c r="BX199" s="53">
        <f t="shared" si="131"/>
        <v>2030</v>
      </c>
      <c r="BY199" s="97">
        <f t="shared" si="129"/>
        <v>47788</v>
      </c>
      <c r="BZ199" s="56">
        <f t="shared" si="132"/>
        <v>9.8773221991851248</v>
      </c>
      <c r="CA199" s="56">
        <f t="shared" si="133"/>
        <v>9.6679866824272001</v>
      </c>
      <c r="CB199" s="56">
        <v>9.7831546661276896</v>
      </c>
      <c r="CC199" s="56">
        <v>9.6207212958962796</v>
      </c>
      <c r="CD199" s="56">
        <v>9.7831546661276896</v>
      </c>
      <c r="CE199" s="56">
        <f t="shared" si="134"/>
        <v>9.7067261077388167</v>
      </c>
      <c r="CF199" s="1"/>
      <c r="CG199" s="98">
        <v>-0.75</v>
      </c>
      <c r="CH199" s="99">
        <v>-1</v>
      </c>
      <c r="CI199" s="99">
        <v>-0.5</v>
      </c>
      <c r="CJ199" s="99">
        <v>-0.5</v>
      </c>
      <c r="CK199" s="99">
        <v>2.75</v>
      </c>
      <c r="CL199" s="99">
        <v>0.50000000000000711</v>
      </c>
      <c r="CM199" s="99">
        <v>-3.5942399999999992</v>
      </c>
      <c r="CN199" s="100">
        <v>-3.0189299999999974</v>
      </c>
      <c r="CO199" s="13"/>
      <c r="CP199" s="101">
        <v>1.0429381582500676</v>
      </c>
      <c r="CQ199" s="102">
        <v>1.0187621362344559</v>
      </c>
      <c r="CR199" s="102">
        <v>1.012666692385839</v>
      </c>
      <c r="CS199" s="102">
        <v>0.97942466211437318</v>
      </c>
      <c r="CT199" s="102">
        <v>1.041714358387384</v>
      </c>
      <c r="CU199" s="103">
        <v>1.0018886216838951</v>
      </c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</row>
    <row r="200" spans="1:143" ht="12.75" x14ac:dyDescent="0.2">
      <c r="A200" s="3">
        <f t="shared" si="130"/>
        <v>2030</v>
      </c>
      <c r="B200" s="43">
        <v>47818</v>
      </c>
      <c r="C200" s="43">
        <v>47848</v>
      </c>
      <c r="D200" s="44">
        <f t="shared" si="135"/>
        <v>47818</v>
      </c>
      <c r="E200" s="94">
        <v>166.32329999999999</v>
      </c>
      <c r="F200" s="46">
        <v>137.9786</v>
      </c>
      <c r="G200" s="94">
        <v>135.59559999999999</v>
      </c>
      <c r="H200" s="46">
        <v>129.5838</v>
      </c>
      <c r="I200" s="94">
        <v>159.9537</v>
      </c>
      <c r="J200" s="46">
        <v>130.96770000000001</v>
      </c>
      <c r="K200" s="94">
        <v>153.1994</v>
      </c>
      <c r="L200" s="46">
        <v>137.6782</v>
      </c>
      <c r="M200" s="94">
        <v>148.88900000000001</v>
      </c>
      <c r="N200" s="46">
        <v>136.89879999999999</v>
      </c>
      <c r="O200" s="94">
        <f t="shared" si="98"/>
        <v>135.09559999999999</v>
      </c>
      <c r="P200" s="46">
        <f t="shared" si="99"/>
        <v>129.0838</v>
      </c>
      <c r="Q200" s="94">
        <f t="shared" si="100"/>
        <v>135.09559999999999</v>
      </c>
      <c r="R200" s="46">
        <f t="shared" si="101"/>
        <v>129.0838</v>
      </c>
      <c r="S200" s="94">
        <f t="shared" si="102"/>
        <v>138.09559999999999</v>
      </c>
      <c r="T200" s="46">
        <f t="shared" si="103"/>
        <v>130.3338</v>
      </c>
      <c r="U200" s="94">
        <f t="shared" si="104"/>
        <v>161.54472999999999</v>
      </c>
      <c r="V200" s="95">
        <f t="shared" si="105"/>
        <v>134.4452</v>
      </c>
      <c r="W200" s="96">
        <v>9.9367930153408306</v>
      </c>
      <c r="X200" s="96">
        <v>10.32323853494211</v>
      </c>
      <c r="Y200" s="96">
        <v>9.8582107181859673</v>
      </c>
      <c r="Z200" s="96">
        <v>9.8990861742798533</v>
      </c>
      <c r="AA200" s="96">
        <v>9.7044169181368787</v>
      </c>
      <c r="AB200" s="96">
        <v>10.03596955587007</v>
      </c>
      <c r="AC200" s="96">
        <v>9.8844729002885465</v>
      </c>
      <c r="AD200" s="96">
        <v>9.7857780818985223</v>
      </c>
      <c r="AE200" s="96">
        <v>9.1150190403851976</v>
      </c>
      <c r="AF200" s="96">
        <f t="shared" si="106"/>
        <v>10.319942566131806</v>
      </c>
      <c r="AG200" s="96">
        <f t="shared" si="107"/>
        <v>10.083496669622912</v>
      </c>
      <c r="AH200" s="96">
        <f t="shared" si="108"/>
        <v>10.022314903406549</v>
      </c>
      <c r="AI200" s="96">
        <f t="shared" si="109"/>
        <v>10.205394579587733</v>
      </c>
      <c r="AJ200" s="96">
        <f t="shared" si="110"/>
        <v>9.9030127759330639</v>
      </c>
      <c r="AK200" s="126"/>
      <c r="AL200" s="99"/>
      <c r="AM200" s="13"/>
      <c r="AN200" s="13"/>
      <c r="AO200" s="13"/>
      <c r="AP200" s="13"/>
      <c r="AQ200" s="13"/>
      <c r="AR200" s="8">
        <f t="shared" si="111"/>
        <v>10.078016993890179</v>
      </c>
      <c r="AS200" s="8">
        <f t="shared" si="112"/>
        <v>9.9777071876191918</v>
      </c>
      <c r="AT200" s="8">
        <f t="shared" si="113"/>
        <v>10.459991826009295</v>
      </c>
      <c r="AU200" s="8">
        <f t="shared" si="114"/>
        <v>10.355880295333924</v>
      </c>
      <c r="AV200" s="8">
        <f t="shared" si="136"/>
        <v>10.217899075713147</v>
      </c>
      <c r="AW200" s="8"/>
      <c r="AX200" s="8">
        <f t="shared" si="115"/>
        <v>10.076800254660006</v>
      </c>
      <c r="AY200" s="8">
        <f t="shared" si="116"/>
        <v>10.061306545193856</v>
      </c>
      <c r="AZ200" s="8">
        <f t="shared" si="117"/>
        <v>10.041042910015447</v>
      </c>
      <c r="BA200" s="8">
        <v>10.079953947691722</v>
      </c>
      <c r="BB200" s="8">
        <f t="shared" si="118"/>
        <v>9.9658689805685832</v>
      </c>
      <c r="BC200" s="8">
        <v>9.912623258345354</v>
      </c>
      <c r="BD200" s="8">
        <f t="shared" si="119"/>
        <v>10.004233424690963</v>
      </c>
      <c r="BE200" s="5"/>
      <c r="BF200" s="60">
        <f t="shared" si="120"/>
        <v>154.13507899999999</v>
      </c>
      <c r="BG200" s="62">
        <f t="shared" si="121"/>
        <v>133.01052599999997</v>
      </c>
      <c r="BH200" s="62">
        <f t="shared" si="122"/>
        <v>147.48971999999998</v>
      </c>
      <c r="BI200" s="62">
        <f t="shared" si="123"/>
        <v>143.733214</v>
      </c>
      <c r="BJ200" s="62">
        <f t="shared" si="124"/>
        <v>132.51052599999997</v>
      </c>
      <c r="BK200" s="62">
        <f t="shared" si="125"/>
        <v>146.525284</v>
      </c>
      <c r="BL200" s="62">
        <f t="shared" si="126"/>
        <v>149.89193209999999</v>
      </c>
      <c r="BM200" s="62">
        <f t="shared" si="127"/>
        <v>132.51052599999997</v>
      </c>
      <c r="BN200" s="63">
        <f t="shared" si="128"/>
        <v>134.758026</v>
      </c>
      <c r="BO200" s="50"/>
      <c r="BP200" s="104"/>
      <c r="BX200" s="53">
        <f t="shared" si="131"/>
        <v>2030</v>
      </c>
      <c r="BY200" s="97">
        <f t="shared" si="129"/>
        <v>47818</v>
      </c>
      <c r="BZ200" s="56">
        <f t="shared" si="132"/>
        <v>10.176435639660426</v>
      </c>
      <c r="CA200" s="56">
        <f t="shared" si="133"/>
        <v>9.9658689805685832</v>
      </c>
      <c r="CB200" s="56">
        <v>10.07663762116111</v>
      </c>
      <c r="CC200" s="56">
        <v>9.9093795346533327</v>
      </c>
      <c r="CD200" s="56">
        <v>10.07663762116111</v>
      </c>
      <c r="CE200" s="56">
        <f t="shared" si="134"/>
        <v>10.005066968531279</v>
      </c>
      <c r="CF200" s="1"/>
      <c r="CG200" s="98">
        <v>-0.5</v>
      </c>
      <c r="CH200" s="99">
        <v>-0.5</v>
      </c>
      <c r="CI200" s="99">
        <v>-0.5</v>
      </c>
      <c r="CJ200" s="99">
        <v>-0.5</v>
      </c>
      <c r="CK200" s="99">
        <v>2.5</v>
      </c>
      <c r="CL200" s="99">
        <v>0.75</v>
      </c>
      <c r="CM200" s="99">
        <v>-4.778570000000002</v>
      </c>
      <c r="CN200" s="100">
        <v>-3.5334000000000003</v>
      </c>
      <c r="CO200" s="13"/>
      <c r="CP200" s="101">
        <v>1.0425146709951305</v>
      </c>
      <c r="CQ200" s="102">
        <v>1.0186290423273818</v>
      </c>
      <c r="CR200" s="102">
        <v>1.0124484954426272</v>
      </c>
      <c r="CS200" s="102">
        <v>0.98033462354850787</v>
      </c>
      <c r="CT200" s="102">
        <v>1.0428802384621214</v>
      </c>
      <c r="CU200" s="103">
        <v>1.001875656479768</v>
      </c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</row>
    <row r="201" spans="1:143" ht="12.75" x14ac:dyDescent="0.2">
      <c r="A201" s="3">
        <f t="shared" si="130"/>
        <v>2031</v>
      </c>
      <c r="B201" s="43">
        <v>47849</v>
      </c>
      <c r="C201" s="43">
        <v>47879</v>
      </c>
      <c r="D201" s="44">
        <f t="shared" si="135"/>
        <v>47849</v>
      </c>
      <c r="E201" s="94">
        <v>164.05529999999999</v>
      </c>
      <c r="F201" s="46">
        <v>134.79820000000001</v>
      </c>
      <c r="G201" s="94">
        <v>139.44110000000001</v>
      </c>
      <c r="H201" s="46">
        <v>132.4871</v>
      </c>
      <c r="I201" s="94">
        <v>155.6541</v>
      </c>
      <c r="J201" s="46">
        <v>127.29089999999999</v>
      </c>
      <c r="K201" s="94">
        <v>153.58779999999999</v>
      </c>
      <c r="L201" s="46">
        <v>137.9271</v>
      </c>
      <c r="M201" s="94">
        <v>150.99690000000001</v>
      </c>
      <c r="N201" s="46">
        <v>138.12530000000001</v>
      </c>
      <c r="O201" s="94">
        <f t="shared" ref="O201:O260" si="137">G201+CG201</f>
        <v>138.94110000000001</v>
      </c>
      <c r="P201" s="46">
        <f t="shared" ref="P201:P260" si="138">H201+CH201</f>
        <v>131.9871</v>
      </c>
      <c r="Q201" s="94">
        <f t="shared" ref="Q201:Q260" si="139">G201+CI201</f>
        <v>138.94110000000001</v>
      </c>
      <c r="R201" s="46">
        <f t="shared" ref="R201:R260" si="140">H201+CJ201</f>
        <v>131.9871</v>
      </c>
      <c r="S201" s="94">
        <f t="shared" ref="S201:S260" si="141">G201+CK201</f>
        <v>141.19110000000001</v>
      </c>
      <c r="T201" s="46">
        <f t="shared" ref="T201:T260" si="142">H201+CL201</f>
        <v>130.9871</v>
      </c>
      <c r="U201" s="94">
        <f t="shared" ref="U201:U260" si="143">E201+CM201</f>
        <v>157.10003</v>
      </c>
      <c r="V201" s="95">
        <f t="shared" ref="V201:V260" si="144">F201+CN201</f>
        <v>130.02566000000002</v>
      </c>
      <c r="W201" s="96">
        <v>9.7825334397695958</v>
      </c>
      <c r="X201" s="96">
        <v>10.143123434051891</v>
      </c>
      <c r="Y201" s="96">
        <v>9.6925819744431436</v>
      </c>
      <c r="Z201" s="96">
        <v>9.7121447116134458</v>
      </c>
      <c r="AA201" s="96">
        <v>9.4989368210138743</v>
      </c>
      <c r="AB201" s="96">
        <v>9.6036767796786986</v>
      </c>
      <c r="AC201" s="96">
        <v>9.627826280954622</v>
      </c>
      <c r="AD201" s="96">
        <v>9.5316936027696446</v>
      </c>
      <c r="AE201" s="96">
        <v>8.857326164183025</v>
      </c>
      <c r="AF201" s="96">
        <f t="shared" ref="AF201:AF260" si="145">+$Z201*$CP201</f>
        <v>10.137695301372476</v>
      </c>
      <c r="AG201" s="96">
        <f t="shared" ref="AG201:AG260" si="146">+$Z201*$CQ201</f>
        <v>9.8989024639009564</v>
      </c>
      <c r="AH201" s="96">
        <f t="shared" ref="AH201:AH260" si="147">+$Z201*$CR201</f>
        <v>9.8361142851040952</v>
      </c>
      <c r="AI201" s="96">
        <f t="shared" ref="AI201:AI260" si="148">+$AD201*$CT201</f>
        <v>9.9597163075388444</v>
      </c>
      <c r="AJ201" s="96">
        <f t="shared" ref="AJ201:AJ260" si="149">+AC201*CU201</f>
        <v>9.6463660511885649</v>
      </c>
      <c r="AK201" s="126"/>
      <c r="AL201" s="99"/>
      <c r="AM201" s="13"/>
      <c r="AN201" s="13"/>
      <c r="AO201" s="13"/>
      <c r="AP201" s="13"/>
      <c r="AQ201" s="13"/>
      <c r="AR201" s="8">
        <f t="shared" ref="AR201:AR260" si="150">AC201*(1/(1-AR$2))+AR$3</f>
        <v>9.8171707500301064</v>
      </c>
      <c r="AS201" s="8">
        <f t="shared" ref="AS201:AS260" si="151">AD201*(1/(1-AS$2))+AS$3</f>
        <v>9.7194650094213291</v>
      </c>
      <c r="AT201" s="8">
        <f t="shared" ref="AT201:AT260" si="152">(AC201+AT$3)*AT$5+((1/(1-AT$2)-1)*AC201+AT$4*AC201)</f>
        <v>10.18925955437248</v>
      </c>
      <c r="AU201" s="8">
        <f t="shared" ref="AU201:AU260" si="153">(AD201+AU$3)*AU$5+((1/(1-AU$2)-1)*AD201+AU$4*AD201)</f>
        <v>10.087850783000016</v>
      </c>
      <c r="AV201" s="8">
        <f t="shared" si="136"/>
        <v>9.9534365242059835</v>
      </c>
      <c r="AW201" s="8"/>
      <c r="AX201" s="8">
        <f t="shared" ref="AX201:AX256" si="154">(Z201*(1/(1-$AX$2))+0.00447)</f>
        <v>9.886587126183807</v>
      </c>
      <c r="AY201" s="8">
        <f t="shared" ref="AY201:AY260" si="155">AC201*(1/(1-AY$2))+AY$3</f>
        <v>9.8008837959965707</v>
      </c>
      <c r="AZ201" s="8">
        <f t="shared" ref="AZ201:AZ260" si="156">AB201*(1/(1-AZ$2))+AZ$3</f>
        <v>9.6086010451667505</v>
      </c>
      <c r="BA201" s="8">
        <v>9.8891975063077666</v>
      </c>
      <c r="BB201" s="8">
        <f t="shared" ref="BB201:BB260" si="157">AA201*(1/(1-BB$2))+BB$3</f>
        <v>9.7553145209692342</v>
      </c>
      <c r="BC201" s="8">
        <v>9.7250031019504846</v>
      </c>
      <c r="BD201" s="8">
        <f t="shared" ref="BD201:BD260" si="158">Z201*(1/(1-BD$2))+BD$3</f>
        <v>9.816446922765893</v>
      </c>
      <c r="BE201" s="5"/>
      <c r="BF201" s="60">
        <f t="shared" ref="BF201:BF260" si="159">+$E201*$BG$4+$F201*$BG$5</f>
        <v>151.47474699999998</v>
      </c>
      <c r="BG201" s="62">
        <f t="shared" ref="BG201:BG260" si="160">+$G201*$BG$4+$H201*$BG$5</f>
        <v>136.45087999999998</v>
      </c>
      <c r="BH201" s="62">
        <f t="shared" ref="BH201:BH260" si="161">+$I201*$BG$4+$J201*$BG$5</f>
        <v>143.45792399999999</v>
      </c>
      <c r="BI201" s="62">
        <f t="shared" ref="BI201:BI260" si="162">+$M201*$BG$4+$N201*$BG$5</f>
        <v>145.46211199999999</v>
      </c>
      <c r="BJ201" s="62">
        <f t="shared" ref="BJ201:BJ260" si="163">+$Q201*$BG$4+$R201*$BG$5</f>
        <v>135.95087999999998</v>
      </c>
      <c r="BK201" s="62">
        <f t="shared" ref="BK201:BK260" si="164">+$K201*$BG$4+$L201*$BG$5</f>
        <v>146.85369899999998</v>
      </c>
      <c r="BL201" s="62">
        <f t="shared" ref="BL201:BL260" si="165">+$U201*$BG$4+$V201*$BG$5</f>
        <v>145.45805089999999</v>
      </c>
      <c r="BM201" s="62">
        <f t="shared" ref="BM201:BM260" si="166">+$O201*$BG$4+$P201*$BG$5</f>
        <v>135.95087999999998</v>
      </c>
      <c r="BN201" s="63">
        <f t="shared" ref="BN201:BN260" si="167">+$S201*$BG$4+$T201*$BG$5</f>
        <v>136.80338</v>
      </c>
      <c r="BO201" s="50"/>
      <c r="BP201" s="104"/>
      <c r="BX201" s="53">
        <f t="shared" si="131"/>
        <v>2031</v>
      </c>
      <c r="BY201" s="97">
        <f t="shared" ref="BY201:BY260" si="168">+D201</f>
        <v>47849</v>
      </c>
      <c r="BZ201" s="56">
        <f t="shared" si="132"/>
        <v>10.006018164876165</v>
      </c>
      <c r="CA201" s="56">
        <f t="shared" si="133"/>
        <v>9.7553145209692342</v>
      </c>
      <c r="CB201" s="56">
        <v>9.8858811797771544</v>
      </c>
      <c r="CC201" s="56">
        <v>9.7217590358915391</v>
      </c>
      <c r="CD201" s="56">
        <v>9.8858811797771544</v>
      </c>
      <c r="CE201" s="56">
        <f t="shared" si="134"/>
        <v>9.7941883795298388</v>
      </c>
      <c r="CF201" s="1"/>
      <c r="CG201" s="98">
        <v>-0.5</v>
      </c>
      <c r="CH201" s="99">
        <v>-0.5</v>
      </c>
      <c r="CI201" s="99">
        <v>-0.5</v>
      </c>
      <c r="CJ201" s="99">
        <v>-0.5</v>
      </c>
      <c r="CK201" s="99">
        <v>1.75</v>
      </c>
      <c r="CL201" s="99">
        <v>-1.5</v>
      </c>
      <c r="CM201" s="99">
        <v>-6.9552699999999987</v>
      </c>
      <c r="CN201" s="100">
        <v>-4.7725399999999922</v>
      </c>
      <c r="CO201" s="13"/>
      <c r="CP201" s="101">
        <v>1.0438163353610426</v>
      </c>
      <c r="CQ201" s="102">
        <v>1.0192293008221132</v>
      </c>
      <c r="CR201" s="102">
        <v>1.0127643869785437</v>
      </c>
      <c r="CS201" s="102">
        <v>0.97804729059024154</v>
      </c>
      <c r="CT201" s="102">
        <v>1.0449052101973597</v>
      </c>
      <c r="CU201" s="103">
        <v>1.001925644449009</v>
      </c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</row>
    <row r="202" spans="1:143" ht="12.75" x14ac:dyDescent="0.2">
      <c r="A202" s="3">
        <f t="shared" si="130"/>
        <v>2031</v>
      </c>
      <c r="B202" s="43">
        <v>47880</v>
      </c>
      <c r="C202" s="43">
        <v>47907</v>
      </c>
      <c r="D202" s="44">
        <f t="shared" si="135"/>
        <v>47880</v>
      </c>
      <c r="E202" s="94">
        <v>161.82810000000001</v>
      </c>
      <c r="F202" s="46">
        <v>134.06739999999999</v>
      </c>
      <c r="G202" s="94">
        <v>138.96960000000001</v>
      </c>
      <c r="H202" s="46">
        <v>131.7672</v>
      </c>
      <c r="I202" s="94">
        <v>153.94280000000001</v>
      </c>
      <c r="J202" s="46">
        <v>126.4695</v>
      </c>
      <c r="K202" s="94">
        <v>151.06549999999999</v>
      </c>
      <c r="L202" s="46">
        <v>137.0215</v>
      </c>
      <c r="M202" s="94">
        <v>147.0188</v>
      </c>
      <c r="N202" s="46">
        <v>136.38</v>
      </c>
      <c r="O202" s="94">
        <f t="shared" si="137"/>
        <v>137.96960000000001</v>
      </c>
      <c r="P202" s="46">
        <f t="shared" si="138"/>
        <v>130.5172</v>
      </c>
      <c r="Q202" s="94">
        <f t="shared" si="139"/>
        <v>138.96960000000001</v>
      </c>
      <c r="R202" s="46">
        <f t="shared" si="140"/>
        <v>131.2672</v>
      </c>
      <c r="S202" s="94">
        <f t="shared" si="141"/>
        <v>141.46960000000001</v>
      </c>
      <c r="T202" s="46">
        <f t="shared" si="142"/>
        <v>134.0172</v>
      </c>
      <c r="U202" s="94">
        <f t="shared" si="143"/>
        <v>158.30785</v>
      </c>
      <c r="V202" s="95">
        <f t="shared" si="144"/>
        <v>129.70344</v>
      </c>
      <c r="W202" s="96">
        <v>9.6883975739569888</v>
      </c>
      <c r="X202" s="96">
        <v>9.9878418346576829</v>
      </c>
      <c r="Y202" s="96">
        <v>9.4539376427927522</v>
      </c>
      <c r="Z202" s="96">
        <v>9.4584222342681663</v>
      </c>
      <c r="AA202" s="96">
        <v>9.2699335847123479</v>
      </c>
      <c r="AB202" s="96">
        <v>9.4240068327905426</v>
      </c>
      <c r="AC202" s="96">
        <v>9.4497043416560302</v>
      </c>
      <c r="AD202" s="96">
        <v>9.3553513740759957</v>
      </c>
      <c r="AE202" s="96">
        <v>8.7932472857026145</v>
      </c>
      <c r="AF202" s="96">
        <f t="shared" si="145"/>
        <v>9.8829851924479932</v>
      </c>
      <c r="AG202" s="96">
        <f t="shared" si="146"/>
        <v>9.6446860997636552</v>
      </c>
      <c r="AH202" s="96">
        <f t="shared" si="147"/>
        <v>9.5822685469599218</v>
      </c>
      <c r="AI202" s="96">
        <f t="shared" si="148"/>
        <v>9.7816452120380788</v>
      </c>
      <c r="AJ202" s="96">
        <f t="shared" si="149"/>
        <v>9.4682440794265936</v>
      </c>
      <c r="AK202" s="126"/>
      <c r="AL202" s="99"/>
      <c r="AM202" s="13"/>
      <c r="AN202" s="13"/>
      <c r="AO202" s="13"/>
      <c r="AP202" s="13"/>
      <c r="AQ202" s="13"/>
      <c r="AR202" s="8">
        <f t="shared" si="150"/>
        <v>9.6361341210041989</v>
      </c>
      <c r="AS202" s="8">
        <f t="shared" si="151"/>
        <v>9.5402372132086555</v>
      </c>
      <c r="AT202" s="8">
        <f t="shared" si="152"/>
        <v>10.00136166824479</v>
      </c>
      <c r="AU202" s="8">
        <f t="shared" si="153"/>
        <v>9.9018302841380645</v>
      </c>
      <c r="AV202" s="8">
        <f t="shared" si="136"/>
        <v>9.7698908216489269</v>
      </c>
      <c r="AW202" s="8"/>
      <c r="AX202" s="8">
        <f t="shared" si="154"/>
        <v>9.6284242473221067</v>
      </c>
      <c r="AY202" s="8">
        <f t="shared" si="155"/>
        <v>9.6201410874236721</v>
      </c>
      <c r="AZ202" s="8">
        <f t="shared" si="156"/>
        <v>9.4288691339048682</v>
      </c>
      <c r="BA202" s="8">
        <v>9.6302969503832667</v>
      </c>
      <c r="BB202" s="8">
        <f t="shared" si="157"/>
        <v>9.5206560146657946</v>
      </c>
      <c r="BC202" s="8">
        <v>9.4703592092417654</v>
      </c>
      <c r="BD202" s="8">
        <f t="shared" si="158"/>
        <v>9.5615775331674193</v>
      </c>
      <c r="BE202" s="5"/>
      <c r="BF202" s="60">
        <f t="shared" si="159"/>
        <v>149.89099899999999</v>
      </c>
      <c r="BG202" s="62">
        <f t="shared" si="160"/>
        <v>135.872568</v>
      </c>
      <c r="BH202" s="62">
        <f t="shared" si="161"/>
        <v>142.12928099999999</v>
      </c>
      <c r="BI202" s="62">
        <f t="shared" si="162"/>
        <v>142.44411600000001</v>
      </c>
      <c r="BJ202" s="62">
        <f t="shared" si="163"/>
        <v>135.657568</v>
      </c>
      <c r="BK202" s="62">
        <f t="shared" si="164"/>
        <v>145.02657999999997</v>
      </c>
      <c r="BL202" s="62">
        <f t="shared" si="165"/>
        <v>146.0079537</v>
      </c>
      <c r="BM202" s="62">
        <f t="shared" si="166"/>
        <v>134.76506800000001</v>
      </c>
      <c r="BN202" s="63">
        <f t="shared" si="167"/>
        <v>138.26506799999999</v>
      </c>
      <c r="BO202" s="50"/>
      <c r="BP202" s="104"/>
      <c r="BX202" s="53">
        <f t="shared" si="131"/>
        <v>2031</v>
      </c>
      <c r="BY202" s="97">
        <f t="shared" si="168"/>
        <v>47880</v>
      </c>
      <c r="BZ202" s="56">
        <f t="shared" si="132"/>
        <v>9.760474043412648</v>
      </c>
      <c r="CA202" s="56">
        <f t="shared" si="133"/>
        <v>9.5206560146657946</v>
      </c>
      <c r="CB202" s="56">
        <v>9.6269806238526545</v>
      </c>
      <c r="CC202" s="56">
        <v>9.4671146785118143</v>
      </c>
      <c r="CD202" s="56">
        <v>9.6269806238526545</v>
      </c>
      <c r="CE202" s="56">
        <f t="shared" si="134"/>
        <v>9.5591686378410792</v>
      </c>
      <c r="CF202" s="1"/>
      <c r="CG202" s="98">
        <v>-1</v>
      </c>
      <c r="CH202" s="99">
        <v>-1.2499999999999929</v>
      </c>
      <c r="CI202" s="99">
        <v>0</v>
      </c>
      <c r="CJ202" s="99">
        <v>-0.5</v>
      </c>
      <c r="CK202" s="99">
        <v>2.5</v>
      </c>
      <c r="CL202" s="99">
        <v>2.25</v>
      </c>
      <c r="CM202" s="99">
        <v>-3.5202500000000043</v>
      </c>
      <c r="CN202" s="100">
        <v>-4.3639600000000058</v>
      </c>
      <c r="CO202" s="13"/>
      <c r="CP202" s="101">
        <v>1.0448872917347274</v>
      </c>
      <c r="CQ202" s="102">
        <v>1.0196929108134598</v>
      </c>
      <c r="CR202" s="102">
        <v>1.0130937602090819</v>
      </c>
      <c r="CS202" s="102">
        <v>0.98007187193727541</v>
      </c>
      <c r="CT202" s="102">
        <v>1.0455668441426325</v>
      </c>
      <c r="CU202" s="103">
        <v>1.0019619383951344</v>
      </c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</row>
    <row r="203" spans="1:143" ht="12.75" x14ac:dyDescent="0.2">
      <c r="A203" s="3">
        <f t="shared" si="130"/>
        <v>2031</v>
      </c>
      <c r="B203" s="43">
        <v>47908</v>
      </c>
      <c r="C203" s="43">
        <v>47938</v>
      </c>
      <c r="D203" s="44">
        <f t="shared" si="135"/>
        <v>47908</v>
      </c>
      <c r="E203" s="94">
        <v>130.8229</v>
      </c>
      <c r="F203" s="46">
        <v>119.6992</v>
      </c>
      <c r="G203" s="94">
        <v>128.446</v>
      </c>
      <c r="H203" s="46">
        <v>124.5458</v>
      </c>
      <c r="I203" s="94">
        <v>123.2276</v>
      </c>
      <c r="J203" s="46">
        <v>112.65900000000001</v>
      </c>
      <c r="K203" s="94">
        <v>135.16290000000001</v>
      </c>
      <c r="L203" s="46">
        <v>127.4541</v>
      </c>
      <c r="M203" s="94">
        <v>133.57400000000001</v>
      </c>
      <c r="N203" s="46">
        <v>127.1872</v>
      </c>
      <c r="O203" s="94">
        <f t="shared" si="137"/>
        <v>127.446</v>
      </c>
      <c r="P203" s="46">
        <f t="shared" si="138"/>
        <v>123.0458</v>
      </c>
      <c r="Q203" s="94">
        <f t="shared" si="139"/>
        <v>128.446</v>
      </c>
      <c r="R203" s="46">
        <f t="shared" si="140"/>
        <v>124.0458</v>
      </c>
      <c r="S203" s="94">
        <f t="shared" si="141"/>
        <v>130.696</v>
      </c>
      <c r="T203" s="46">
        <f t="shared" si="142"/>
        <v>126.5458</v>
      </c>
      <c r="U203" s="94">
        <f t="shared" si="143"/>
        <v>127.64136000000001</v>
      </c>
      <c r="V203" s="95">
        <f t="shared" si="144"/>
        <v>117.25885000000001</v>
      </c>
      <c r="W203" s="96">
        <v>8.9849735727474656</v>
      </c>
      <c r="X203" s="96">
        <v>9.1593262329143634</v>
      </c>
      <c r="Y203" s="96">
        <v>8.8023102263000297</v>
      </c>
      <c r="Z203" s="96">
        <v>8.8702637629286212</v>
      </c>
      <c r="AA203" s="96">
        <v>8.6755967791253052</v>
      </c>
      <c r="AB203" s="96">
        <v>9.2780038400676332</v>
      </c>
      <c r="AC203" s="96">
        <v>9.2994237919918614</v>
      </c>
      <c r="AD203" s="96">
        <v>9.2065701146706047</v>
      </c>
      <c r="AE203" s="96">
        <v>8.5746781387740008</v>
      </c>
      <c r="AF203" s="96">
        <f t="shared" si="145"/>
        <v>9.2917332326234199</v>
      </c>
      <c r="AG203" s="96">
        <f t="shared" si="146"/>
        <v>9.055042899935577</v>
      </c>
      <c r="AH203" s="96">
        <f t="shared" si="147"/>
        <v>8.9934910536282437</v>
      </c>
      <c r="AI203" s="96">
        <f t="shared" si="148"/>
        <v>9.6276742587586028</v>
      </c>
      <c r="AJ203" s="96">
        <f t="shared" si="149"/>
        <v>9.3179635595166665</v>
      </c>
      <c r="AK203" s="126"/>
      <c r="AL203" s="99"/>
      <c r="AM203" s="13"/>
      <c r="AN203" s="13"/>
      <c r="AO203" s="13"/>
      <c r="AP203" s="13"/>
      <c r="AQ203" s="13"/>
      <c r="AR203" s="8">
        <f t="shared" si="150"/>
        <v>9.4833944628436448</v>
      </c>
      <c r="AS203" s="8">
        <f t="shared" si="151"/>
        <v>9.3890213788704191</v>
      </c>
      <c r="AT203" s="8">
        <f t="shared" si="152"/>
        <v>9.842833203311173</v>
      </c>
      <c r="AU203" s="8">
        <f t="shared" si="153"/>
        <v>9.7448833956875323</v>
      </c>
      <c r="AV203" s="8">
        <f t="shared" si="136"/>
        <v>9.6150331101781923</v>
      </c>
      <c r="AW203" s="8"/>
      <c r="AX203" s="8">
        <f t="shared" si="154"/>
        <v>9.029972404282276</v>
      </c>
      <c r="AY203" s="8">
        <f t="shared" si="155"/>
        <v>9.4676494084138607</v>
      </c>
      <c r="AZ203" s="8">
        <f t="shared" si="156"/>
        <v>9.2828157878303657</v>
      </c>
      <c r="BA203" s="8">
        <v>9.0301354550384936</v>
      </c>
      <c r="BB203" s="8">
        <f t="shared" si="157"/>
        <v>8.9116419706171808</v>
      </c>
      <c r="BC203" s="8">
        <v>8.8800651525806948</v>
      </c>
      <c r="BD203" s="8">
        <f t="shared" si="158"/>
        <v>8.9707603846595898</v>
      </c>
      <c r="BE203" s="5"/>
      <c r="BF203" s="60">
        <f t="shared" si="159"/>
        <v>126.03970899999999</v>
      </c>
      <c r="BG203" s="62">
        <f t="shared" si="160"/>
        <v>126.768914</v>
      </c>
      <c r="BH203" s="62">
        <f t="shared" si="161"/>
        <v>118.68310199999999</v>
      </c>
      <c r="BI203" s="62">
        <f t="shared" si="162"/>
        <v>130.827676</v>
      </c>
      <c r="BJ203" s="62">
        <f t="shared" si="163"/>
        <v>126.55391399999999</v>
      </c>
      <c r="BK203" s="62">
        <f t="shared" si="164"/>
        <v>131.848116</v>
      </c>
      <c r="BL203" s="62">
        <f t="shared" si="165"/>
        <v>123.1768807</v>
      </c>
      <c r="BM203" s="62">
        <f t="shared" si="166"/>
        <v>125.55391399999999</v>
      </c>
      <c r="BN203" s="63">
        <f t="shared" si="167"/>
        <v>128.91141399999998</v>
      </c>
      <c r="BO203" s="50"/>
      <c r="BP203" s="104"/>
      <c r="BX203" s="53">
        <f t="shared" si="131"/>
        <v>2031</v>
      </c>
      <c r="BY203" s="97">
        <f t="shared" si="168"/>
        <v>47908</v>
      </c>
      <c r="BZ203" s="56">
        <f t="shared" si="132"/>
        <v>9.0900064886305501</v>
      </c>
      <c r="CA203" s="56">
        <f t="shared" si="133"/>
        <v>8.9116419706171808</v>
      </c>
      <c r="CB203" s="56">
        <v>9.0268191285078814</v>
      </c>
      <c r="CC203" s="56">
        <v>8.8768195446895</v>
      </c>
      <c r="CD203" s="56">
        <v>9.0268191285078814</v>
      </c>
      <c r="CE203" s="56">
        <f t="shared" si="134"/>
        <v>8.9492170721729316</v>
      </c>
      <c r="CF203" s="1"/>
      <c r="CG203" s="98">
        <v>-1</v>
      </c>
      <c r="CH203" s="99">
        <v>-1.5</v>
      </c>
      <c r="CI203" s="99">
        <v>0</v>
      </c>
      <c r="CJ203" s="99">
        <v>-0.5</v>
      </c>
      <c r="CK203" s="99">
        <v>2.25</v>
      </c>
      <c r="CL203" s="99">
        <v>2</v>
      </c>
      <c r="CM203" s="99">
        <v>-3.1815399999999983</v>
      </c>
      <c r="CN203" s="100">
        <v>-2.4403499999999951</v>
      </c>
      <c r="CO203" s="13"/>
      <c r="CP203" s="101">
        <v>1.0475148745245029</v>
      </c>
      <c r="CQ203" s="102">
        <v>1.0208313012944668</v>
      </c>
      <c r="CR203" s="102">
        <v>1.0138921788565776</v>
      </c>
      <c r="CS203" s="102">
        <v>0.97805398024161516</v>
      </c>
      <c r="CT203" s="102">
        <v>1.0457395250177883</v>
      </c>
      <c r="CU203" s="103">
        <v>1.0019936469118409</v>
      </c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</row>
    <row r="204" spans="1:143" ht="12.75" x14ac:dyDescent="0.2">
      <c r="A204" s="3">
        <f t="shared" si="130"/>
        <v>2031</v>
      </c>
      <c r="B204" s="43">
        <v>47939</v>
      </c>
      <c r="C204" s="43">
        <v>47968</v>
      </c>
      <c r="D204" s="44">
        <f t="shared" si="135"/>
        <v>47939</v>
      </c>
      <c r="E204" s="94">
        <v>125.2653</v>
      </c>
      <c r="F204" s="46">
        <v>117.0924</v>
      </c>
      <c r="G204" s="94">
        <v>127.68510000000001</v>
      </c>
      <c r="H204" s="46">
        <v>123.9358</v>
      </c>
      <c r="I204" s="94">
        <v>117.8801</v>
      </c>
      <c r="J204" s="46">
        <v>110.3357</v>
      </c>
      <c r="K204" s="94">
        <v>136.26169999999999</v>
      </c>
      <c r="L204" s="46">
        <v>128.30779999999999</v>
      </c>
      <c r="M204" s="94">
        <v>132.99700000000001</v>
      </c>
      <c r="N204" s="46">
        <v>127.13120000000001</v>
      </c>
      <c r="O204" s="94">
        <f t="shared" si="137"/>
        <v>126.43510000000001</v>
      </c>
      <c r="P204" s="46">
        <f t="shared" si="138"/>
        <v>122.9358</v>
      </c>
      <c r="Q204" s="94">
        <f t="shared" si="139"/>
        <v>124.68510000000001</v>
      </c>
      <c r="R204" s="46">
        <f t="shared" si="140"/>
        <v>123.1858</v>
      </c>
      <c r="S204" s="94">
        <f t="shared" si="141"/>
        <v>129.93510000000001</v>
      </c>
      <c r="T204" s="46">
        <f t="shared" si="142"/>
        <v>121.9358</v>
      </c>
      <c r="U204" s="94">
        <f t="shared" si="143"/>
        <v>124.83350999999999</v>
      </c>
      <c r="V204" s="95">
        <f t="shared" si="144"/>
        <v>121.20473</v>
      </c>
      <c r="W204" s="96">
        <v>8.9011007556666915</v>
      </c>
      <c r="X204" s="96">
        <v>9.1392691454580888</v>
      </c>
      <c r="Y204" s="96">
        <v>8.6664103247661792</v>
      </c>
      <c r="Z204" s="96">
        <v>8.687572743624715</v>
      </c>
      <c r="AA204" s="96">
        <v>8.2487939586277346</v>
      </c>
      <c r="AB204" s="96">
        <v>9.1616922018784219</v>
      </c>
      <c r="AC204" s="96">
        <v>9.0580530555413628</v>
      </c>
      <c r="AD204" s="96">
        <v>8.6335370997918481</v>
      </c>
      <c r="AE204" s="96">
        <v>8.3057856198972946</v>
      </c>
      <c r="AF204" s="96">
        <f t="shared" si="145"/>
        <v>9.0945864165810679</v>
      </c>
      <c r="AG204" s="96">
        <f t="shared" si="146"/>
        <v>8.865061852147436</v>
      </c>
      <c r="AH204" s="96">
        <f t="shared" si="147"/>
        <v>8.8083296092421932</v>
      </c>
      <c r="AI204" s="96">
        <f t="shared" si="148"/>
        <v>9.0016159173203025</v>
      </c>
      <c r="AJ204" s="96">
        <f t="shared" si="149"/>
        <v>9.0765928579365163</v>
      </c>
      <c r="AK204" s="126"/>
      <c r="AL204" s="99"/>
      <c r="AM204" s="13"/>
      <c r="AN204" s="13"/>
      <c r="AO204" s="13"/>
      <c r="AP204" s="13"/>
      <c r="AQ204" s="13"/>
      <c r="AR204" s="8">
        <f t="shared" si="150"/>
        <v>9.2380740680367541</v>
      </c>
      <c r="AS204" s="8">
        <f t="shared" si="151"/>
        <v>8.8066115660045217</v>
      </c>
      <c r="AT204" s="8">
        <f t="shared" si="152"/>
        <v>9.5882152077362086</v>
      </c>
      <c r="AU204" s="8">
        <f t="shared" si="153"/>
        <v>9.1404003510885055</v>
      </c>
      <c r="AV204" s="8">
        <f t="shared" si="136"/>
        <v>9.1933252982164966</v>
      </c>
      <c r="AW204" s="8"/>
      <c r="AX204" s="8">
        <f t="shared" si="154"/>
        <v>8.8440841062522537</v>
      </c>
      <c r="AY204" s="8">
        <f t="shared" si="155"/>
        <v>9.2227273014118332</v>
      </c>
      <c r="AZ204" s="8">
        <f t="shared" si="156"/>
        <v>9.1664640362112664</v>
      </c>
      <c r="BA204" s="8">
        <v>8.8437157266077442</v>
      </c>
      <c r="BB204" s="8">
        <f t="shared" si="157"/>
        <v>8.4742991890846771</v>
      </c>
      <c r="BC204" s="8">
        <v>8.6967104079151341</v>
      </c>
      <c r="BD204" s="8">
        <f t="shared" si="158"/>
        <v>8.7872435395527013</v>
      </c>
      <c r="BE204" s="5"/>
      <c r="BF204" s="60">
        <f t="shared" si="159"/>
        <v>121.75095299999998</v>
      </c>
      <c r="BG204" s="62">
        <f t="shared" si="160"/>
        <v>126.072901</v>
      </c>
      <c r="BH204" s="62">
        <f t="shared" si="161"/>
        <v>114.63600799999999</v>
      </c>
      <c r="BI204" s="62">
        <f t="shared" si="162"/>
        <v>130.474706</v>
      </c>
      <c r="BJ204" s="62">
        <f t="shared" si="163"/>
        <v>124.04040099999999</v>
      </c>
      <c r="BK204" s="62">
        <f t="shared" si="164"/>
        <v>132.84152299999997</v>
      </c>
      <c r="BL204" s="62">
        <f t="shared" si="165"/>
        <v>123.27313459999999</v>
      </c>
      <c r="BM204" s="62">
        <f t="shared" si="166"/>
        <v>124.93040099999999</v>
      </c>
      <c r="BN204" s="63">
        <f t="shared" si="167"/>
        <v>126.495401</v>
      </c>
      <c r="BO204" s="50"/>
      <c r="BP204" s="104"/>
      <c r="BX204" s="53">
        <f t="shared" si="131"/>
        <v>2031</v>
      </c>
      <c r="BY204" s="97">
        <f t="shared" si="168"/>
        <v>47939</v>
      </c>
      <c r="BZ204" s="56">
        <f t="shared" si="132"/>
        <v>8.9501773894085606</v>
      </c>
      <c r="CA204" s="56">
        <f t="shared" si="133"/>
        <v>8.4742991890846771</v>
      </c>
      <c r="CB204" s="56">
        <v>8.840399400077132</v>
      </c>
      <c r="CC204" s="56">
        <v>8.6934644654404831</v>
      </c>
      <c r="CD204" s="56">
        <v>8.840399400077132</v>
      </c>
      <c r="CE204" s="56">
        <f t="shared" si="134"/>
        <v>8.5112010412846217</v>
      </c>
      <c r="CF204" s="1"/>
      <c r="CG204" s="98">
        <v>-1.25</v>
      </c>
      <c r="CH204" s="99">
        <v>-1</v>
      </c>
      <c r="CI204" s="99">
        <v>-3</v>
      </c>
      <c r="CJ204" s="99">
        <v>-0.75</v>
      </c>
      <c r="CK204" s="99">
        <v>2.25</v>
      </c>
      <c r="CL204" s="99">
        <v>-2</v>
      </c>
      <c r="CM204" s="99">
        <v>-0.43178999999999945</v>
      </c>
      <c r="CN204" s="100">
        <v>4.11233</v>
      </c>
      <c r="CO204" s="13"/>
      <c r="CP204" s="101">
        <v>1.0468501024356931</v>
      </c>
      <c r="CQ204" s="102">
        <v>1.0204302299112222</v>
      </c>
      <c r="CR204" s="102">
        <v>1.0138999544730252</v>
      </c>
      <c r="CS204" s="102">
        <v>0.94949351240610058</v>
      </c>
      <c r="CT204" s="102">
        <v>1.0426336058180985</v>
      </c>
      <c r="CU204" s="103">
        <v>1.0020467756460989</v>
      </c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</row>
    <row r="205" spans="1:143" ht="12.75" x14ac:dyDescent="0.2">
      <c r="A205" s="3">
        <f t="shared" si="130"/>
        <v>2031</v>
      </c>
      <c r="B205" s="43">
        <v>47969</v>
      </c>
      <c r="C205" s="43">
        <v>47999</v>
      </c>
      <c r="D205" s="44">
        <f t="shared" si="135"/>
        <v>47969</v>
      </c>
      <c r="E205" s="94">
        <v>116.1434</v>
      </c>
      <c r="F205" s="46">
        <v>108.1996</v>
      </c>
      <c r="G205" s="94">
        <v>127.345</v>
      </c>
      <c r="H205" s="46">
        <v>124.08</v>
      </c>
      <c r="I205" s="94">
        <v>109.1568</v>
      </c>
      <c r="J205" s="46">
        <v>101.5625</v>
      </c>
      <c r="K205" s="94">
        <v>128.48060000000001</v>
      </c>
      <c r="L205" s="46">
        <v>122.7642</v>
      </c>
      <c r="M205" s="94">
        <v>131.66759999999999</v>
      </c>
      <c r="N205" s="46">
        <v>126.0488</v>
      </c>
      <c r="O205" s="94">
        <f t="shared" si="137"/>
        <v>126.345</v>
      </c>
      <c r="P205" s="46">
        <f t="shared" si="138"/>
        <v>122.58</v>
      </c>
      <c r="Q205" s="94">
        <f t="shared" si="139"/>
        <v>126.345</v>
      </c>
      <c r="R205" s="46">
        <f t="shared" si="140"/>
        <v>123.08</v>
      </c>
      <c r="S205" s="94">
        <f t="shared" si="141"/>
        <v>130.095</v>
      </c>
      <c r="T205" s="46">
        <f t="shared" si="142"/>
        <v>122.08</v>
      </c>
      <c r="U205" s="94">
        <f t="shared" si="143"/>
        <v>115.54035999999999</v>
      </c>
      <c r="V205" s="95">
        <f t="shared" si="144"/>
        <v>109.80477999999999</v>
      </c>
      <c r="W205" s="96">
        <v>8.9783009671716592</v>
      </c>
      <c r="X205" s="96">
        <v>9.4129879495294677</v>
      </c>
      <c r="Y205" s="96">
        <v>8.7400492494620412</v>
      </c>
      <c r="Z205" s="96">
        <v>8.7220403632120558</v>
      </c>
      <c r="AA205" s="96">
        <v>8.2832624175802039</v>
      </c>
      <c r="AB205" s="96">
        <v>9.1283179731684143</v>
      </c>
      <c r="AC205" s="96">
        <v>8.7778115374880734</v>
      </c>
      <c r="AD205" s="96">
        <v>8.6744180661489327</v>
      </c>
      <c r="AE205" s="96">
        <v>8.364671866907063</v>
      </c>
      <c r="AF205" s="96">
        <f t="shared" si="145"/>
        <v>9.1300420529390252</v>
      </c>
      <c r="AG205" s="96">
        <f t="shared" si="146"/>
        <v>8.9000235298908912</v>
      </c>
      <c r="AH205" s="96">
        <f t="shared" si="147"/>
        <v>8.8429205972480975</v>
      </c>
      <c r="AI205" s="96">
        <f t="shared" si="148"/>
        <v>9.044225977777522</v>
      </c>
      <c r="AJ205" s="96">
        <f t="shared" si="149"/>
        <v>8.7963512484192776</v>
      </c>
      <c r="AK205" s="126"/>
      <c r="AL205" s="99"/>
      <c r="AM205" s="13"/>
      <c r="AN205" s="13"/>
      <c r="AO205" s="13"/>
      <c r="AP205" s="13"/>
      <c r="AQ205" s="13"/>
      <c r="AR205" s="8">
        <f t="shared" si="150"/>
        <v>8.9532468314748179</v>
      </c>
      <c r="AS205" s="8">
        <f t="shared" si="151"/>
        <v>8.8481614860747371</v>
      </c>
      <c r="AT205" s="8">
        <f t="shared" si="152"/>
        <v>9.29259306789886</v>
      </c>
      <c r="AU205" s="8">
        <f t="shared" si="153"/>
        <v>9.1835250059827942</v>
      </c>
      <c r="AV205" s="8">
        <f t="shared" si="136"/>
        <v>9.0693815978578023</v>
      </c>
      <c r="AW205" s="8"/>
      <c r="AX205" s="8">
        <f t="shared" si="154"/>
        <v>8.8791549442532105</v>
      </c>
      <c r="AY205" s="8">
        <f t="shared" si="155"/>
        <v>8.938362493645938</v>
      </c>
      <c r="AZ205" s="8">
        <f t="shared" si="156"/>
        <v>9.1330782974339577</v>
      </c>
      <c r="BA205" s="8">
        <v>8.8788868152562319</v>
      </c>
      <c r="BB205" s="8">
        <f t="shared" si="157"/>
        <v>8.5096188519112665</v>
      </c>
      <c r="BC205" s="8">
        <v>8.7313032379392848</v>
      </c>
      <c r="BD205" s="8">
        <f t="shared" si="158"/>
        <v>8.8218669645525427</v>
      </c>
      <c r="BE205" s="5"/>
      <c r="BF205" s="60">
        <f t="shared" si="159"/>
        <v>112.727566</v>
      </c>
      <c r="BG205" s="62">
        <f t="shared" si="160"/>
        <v>125.94104999999999</v>
      </c>
      <c r="BH205" s="62">
        <f t="shared" si="161"/>
        <v>105.891251</v>
      </c>
      <c r="BI205" s="62">
        <f t="shared" si="162"/>
        <v>129.25151599999998</v>
      </c>
      <c r="BJ205" s="62">
        <f t="shared" si="163"/>
        <v>124.94104999999999</v>
      </c>
      <c r="BK205" s="62">
        <f t="shared" si="164"/>
        <v>126.022548</v>
      </c>
      <c r="BL205" s="62">
        <f t="shared" si="165"/>
        <v>113.0740606</v>
      </c>
      <c r="BM205" s="62">
        <f t="shared" si="166"/>
        <v>124.72604999999999</v>
      </c>
      <c r="BN205" s="63">
        <f t="shared" si="167"/>
        <v>126.64854999999999</v>
      </c>
      <c r="BO205" s="50"/>
      <c r="BP205" s="104"/>
      <c r="BX205" s="53">
        <f t="shared" si="131"/>
        <v>2031</v>
      </c>
      <c r="BY205" s="97">
        <f t="shared" si="168"/>
        <v>47969</v>
      </c>
      <c r="BZ205" s="56">
        <f t="shared" si="132"/>
        <v>9.0259453950633208</v>
      </c>
      <c r="CA205" s="56">
        <f t="shared" si="133"/>
        <v>8.5096188519112665</v>
      </c>
      <c r="CB205" s="56">
        <v>8.8755704887256197</v>
      </c>
      <c r="CC205" s="56">
        <v>8.728057358589199</v>
      </c>
      <c r="CD205" s="56">
        <v>8.8755704887256197</v>
      </c>
      <c r="CE205" s="56">
        <f t="shared" si="134"/>
        <v>8.5465750755133456</v>
      </c>
      <c r="CF205" s="1"/>
      <c r="CG205" s="98">
        <v>-1</v>
      </c>
      <c r="CH205" s="99">
        <v>-1.5</v>
      </c>
      <c r="CI205" s="99">
        <v>-1</v>
      </c>
      <c r="CJ205" s="99">
        <v>-1</v>
      </c>
      <c r="CK205" s="99">
        <v>2.75</v>
      </c>
      <c r="CL205" s="99">
        <v>-2</v>
      </c>
      <c r="CM205" s="99">
        <v>-0.60304000000000002</v>
      </c>
      <c r="CN205" s="100">
        <v>1.6051799999999972</v>
      </c>
      <c r="CO205" s="13"/>
      <c r="CP205" s="101">
        <v>1.0467782391202687</v>
      </c>
      <c r="CQ205" s="102">
        <v>1.0204061388467698</v>
      </c>
      <c r="CR205" s="102">
        <v>1.0138591693000978</v>
      </c>
      <c r="CS205" s="102">
        <v>0.94969319937081065</v>
      </c>
      <c r="CT205" s="102">
        <v>1.0426320139066998</v>
      </c>
      <c r="CU205" s="103">
        <v>1.0021121108435771</v>
      </c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</row>
    <row r="206" spans="1:143" ht="12.75" x14ac:dyDescent="0.2">
      <c r="A206" s="3">
        <f t="shared" si="130"/>
        <v>2031</v>
      </c>
      <c r="B206" s="43">
        <v>48000</v>
      </c>
      <c r="C206" s="43">
        <v>48029</v>
      </c>
      <c r="D206" s="44">
        <f t="shared" si="135"/>
        <v>48000</v>
      </c>
      <c r="E206" s="94">
        <v>135.69069999999999</v>
      </c>
      <c r="F206" s="46">
        <v>114.85639999999999</v>
      </c>
      <c r="G206" s="94">
        <v>145.53970000000001</v>
      </c>
      <c r="H206" s="46">
        <v>127.2587</v>
      </c>
      <c r="I206" s="94">
        <v>127.84399999999999</v>
      </c>
      <c r="J206" s="46">
        <v>107.9264</v>
      </c>
      <c r="K206" s="94">
        <v>148.71299999999999</v>
      </c>
      <c r="L206" s="46">
        <v>127.95740000000001</v>
      </c>
      <c r="M206" s="94">
        <v>149.36500000000001</v>
      </c>
      <c r="N206" s="46">
        <v>128.49539999999999</v>
      </c>
      <c r="O206" s="94">
        <f t="shared" si="137"/>
        <v>145.28970000000001</v>
      </c>
      <c r="P206" s="46">
        <f t="shared" si="138"/>
        <v>126.5087</v>
      </c>
      <c r="Q206" s="94">
        <f t="shared" si="139"/>
        <v>145.53970000000001</v>
      </c>
      <c r="R206" s="46">
        <f t="shared" si="140"/>
        <v>126.5087</v>
      </c>
      <c r="S206" s="94">
        <f t="shared" si="141"/>
        <v>148.53970000000001</v>
      </c>
      <c r="T206" s="46">
        <f t="shared" si="142"/>
        <v>125.2587</v>
      </c>
      <c r="U206" s="94">
        <f t="shared" si="143"/>
        <v>137.83172999999999</v>
      </c>
      <c r="V206" s="95">
        <f t="shared" si="144"/>
        <v>119.53207</v>
      </c>
      <c r="W206" s="96">
        <v>9.169519265556989</v>
      </c>
      <c r="X206" s="96">
        <v>9.4518432948063911</v>
      </c>
      <c r="Y206" s="96">
        <v>8.8040605485883834</v>
      </c>
      <c r="Z206" s="96">
        <v>8.7692871002443109</v>
      </c>
      <c r="AA206" s="96">
        <v>8.330513749914962</v>
      </c>
      <c r="AB206" s="96">
        <v>9.1962258702680675</v>
      </c>
      <c r="AC206" s="96">
        <v>8.8391805456929919</v>
      </c>
      <c r="AD206" s="96">
        <v>8.6489126573679123</v>
      </c>
      <c r="AE206" s="96">
        <v>8.4257932031150631</v>
      </c>
      <c r="AF206" s="96">
        <f t="shared" si="145"/>
        <v>9.1785204982557111</v>
      </c>
      <c r="AG206" s="96">
        <f t="shared" si="146"/>
        <v>8.9477627954205303</v>
      </c>
      <c r="AH206" s="96">
        <f t="shared" si="147"/>
        <v>8.8902896664337288</v>
      </c>
      <c r="AI206" s="96">
        <f t="shared" si="148"/>
        <v>9.0209434550510803</v>
      </c>
      <c r="AJ206" s="96">
        <f t="shared" si="149"/>
        <v>8.8577203916253691</v>
      </c>
      <c r="AK206" s="126"/>
      <c r="AL206" s="99"/>
      <c r="AM206" s="13"/>
      <c r="AN206" s="13"/>
      <c r="AO206" s="13"/>
      <c r="AP206" s="13"/>
      <c r="AQ206" s="13"/>
      <c r="AR206" s="8">
        <f t="shared" si="150"/>
        <v>9.0156200484734139</v>
      </c>
      <c r="AS206" s="8">
        <f t="shared" si="151"/>
        <v>8.8222387207723472</v>
      </c>
      <c r="AT206" s="8">
        <f t="shared" si="152"/>
        <v>9.3573302190935088</v>
      </c>
      <c r="AU206" s="8">
        <f t="shared" si="153"/>
        <v>9.1566197723341602</v>
      </c>
      <c r="AV206" s="8">
        <f t="shared" si="136"/>
        <v>9.0879521901683589</v>
      </c>
      <c r="AW206" s="8"/>
      <c r="AX206" s="8">
        <f t="shared" si="154"/>
        <v>8.9272285472571333</v>
      </c>
      <c r="AY206" s="8">
        <f t="shared" si="155"/>
        <v>9.0006344451476323</v>
      </c>
      <c r="AZ206" s="8">
        <f t="shared" si="156"/>
        <v>9.2010096145344953</v>
      </c>
      <c r="BA206" s="8">
        <v>8.9270980355853506</v>
      </c>
      <c r="BB206" s="8">
        <f t="shared" si="157"/>
        <v>8.5580370631365543</v>
      </c>
      <c r="BC206" s="8">
        <v>8.7787218028512299</v>
      </c>
      <c r="BD206" s="8">
        <f t="shared" si="158"/>
        <v>8.8693272729726882</v>
      </c>
      <c r="BE206" s="5"/>
      <c r="BF206" s="60">
        <f t="shared" si="159"/>
        <v>126.73195099999998</v>
      </c>
      <c r="BG206" s="62">
        <f t="shared" si="160"/>
        <v>137.67886999999999</v>
      </c>
      <c r="BH206" s="62">
        <f t="shared" si="161"/>
        <v>119.27943199999999</v>
      </c>
      <c r="BI206" s="62">
        <f t="shared" si="162"/>
        <v>140.39107199999998</v>
      </c>
      <c r="BJ206" s="62">
        <f t="shared" si="163"/>
        <v>137.35637</v>
      </c>
      <c r="BK206" s="62">
        <f t="shared" si="164"/>
        <v>139.78809200000001</v>
      </c>
      <c r="BL206" s="62">
        <f t="shared" si="165"/>
        <v>129.96287619999998</v>
      </c>
      <c r="BM206" s="62">
        <f t="shared" si="166"/>
        <v>137.21386999999999</v>
      </c>
      <c r="BN206" s="63">
        <f t="shared" si="167"/>
        <v>138.52887000000001</v>
      </c>
      <c r="BO206" s="50"/>
      <c r="BP206" s="104"/>
      <c r="BX206" s="53">
        <f t="shared" si="131"/>
        <v>2031</v>
      </c>
      <c r="BY206" s="97">
        <f t="shared" si="168"/>
        <v>48000</v>
      </c>
      <c r="BZ206" s="56">
        <f t="shared" si="132"/>
        <v>9.0918074170062599</v>
      </c>
      <c r="CA206" s="56">
        <f t="shared" si="133"/>
        <v>8.5580370631365543</v>
      </c>
      <c r="CB206" s="56">
        <v>8.9237817090547384</v>
      </c>
      <c r="CC206" s="56">
        <v>8.7754760100299514</v>
      </c>
      <c r="CD206" s="56">
        <v>8.9237817090547384</v>
      </c>
      <c r="CE206" s="56">
        <f t="shared" si="134"/>
        <v>8.5950678221623171</v>
      </c>
      <c r="CF206" s="1"/>
      <c r="CG206" s="98">
        <v>-0.25</v>
      </c>
      <c r="CH206" s="99">
        <v>-0.75</v>
      </c>
      <c r="CI206" s="99">
        <v>0</v>
      </c>
      <c r="CJ206" s="99">
        <v>-0.75</v>
      </c>
      <c r="CK206" s="99">
        <v>3</v>
      </c>
      <c r="CL206" s="99">
        <v>-2</v>
      </c>
      <c r="CM206" s="99">
        <v>2.1410300000000007</v>
      </c>
      <c r="CN206" s="100">
        <v>4.6756700000000038</v>
      </c>
      <c r="CO206" s="13"/>
      <c r="CP206" s="101">
        <v>1.0466666666666666</v>
      </c>
      <c r="CQ206" s="102">
        <v>1.0203523608174772</v>
      </c>
      <c r="CR206" s="102">
        <v>1.0137984496124031</v>
      </c>
      <c r="CS206" s="102">
        <v>0.94996476391825235</v>
      </c>
      <c r="CT206" s="102">
        <v>1.0430147479135703</v>
      </c>
      <c r="CU206" s="103">
        <v>1.0020974620708942</v>
      </c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</row>
    <row r="207" spans="1:143" ht="12.75" x14ac:dyDescent="0.2">
      <c r="A207" s="3">
        <f t="shared" si="130"/>
        <v>2031</v>
      </c>
      <c r="B207" s="43">
        <v>48030</v>
      </c>
      <c r="C207" s="43">
        <v>48060</v>
      </c>
      <c r="D207" s="44">
        <f t="shared" si="135"/>
        <v>48030</v>
      </c>
      <c r="E207" s="94">
        <v>180.98</v>
      </c>
      <c r="F207" s="46">
        <v>130.69730000000001</v>
      </c>
      <c r="G207" s="94">
        <v>189.43469999999999</v>
      </c>
      <c r="H207" s="46">
        <v>137.56110000000001</v>
      </c>
      <c r="I207" s="94">
        <v>171.1405</v>
      </c>
      <c r="J207" s="46">
        <v>123.0702</v>
      </c>
      <c r="K207" s="94">
        <v>194.01660000000001</v>
      </c>
      <c r="L207" s="46">
        <v>138.62860000000001</v>
      </c>
      <c r="M207" s="94">
        <v>193.916</v>
      </c>
      <c r="N207" s="46">
        <v>140.98009999999999</v>
      </c>
      <c r="O207" s="94">
        <f t="shared" si="137"/>
        <v>193.93469999999999</v>
      </c>
      <c r="P207" s="46">
        <f t="shared" si="138"/>
        <v>136.56110000000001</v>
      </c>
      <c r="Q207" s="94">
        <f t="shared" si="139"/>
        <v>194.43469999999999</v>
      </c>
      <c r="R207" s="46">
        <f t="shared" si="140"/>
        <v>137.56110000000001</v>
      </c>
      <c r="S207" s="94">
        <f t="shared" si="141"/>
        <v>193.68469999999999</v>
      </c>
      <c r="T207" s="46">
        <f t="shared" si="142"/>
        <v>140.06110000000001</v>
      </c>
      <c r="U207" s="94">
        <f t="shared" si="143"/>
        <v>179.96855999999997</v>
      </c>
      <c r="V207" s="95">
        <f t="shared" si="144"/>
        <v>132.85226</v>
      </c>
      <c r="W207" s="96">
        <v>9.3112167299111039</v>
      </c>
      <c r="X207" s="96">
        <v>9.7347424217536336</v>
      </c>
      <c r="Y207" s="96">
        <v>8.9873965724906366</v>
      </c>
      <c r="Z207" s="96">
        <v>8.8869335207679203</v>
      </c>
      <c r="AA207" s="96">
        <v>8.4481550058832013</v>
      </c>
      <c r="AB207" s="96">
        <v>9.2739215543514941</v>
      </c>
      <c r="AC207" s="96">
        <v>8.8811327310964661</v>
      </c>
      <c r="AD207" s="96">
        <v>8.7853412937932749</v>
      </c>
      <c r="AE207" s="96">
        <v>8.463510671985123</v>
      </c>
      <c r="AF207" s="96">
        <f t="shared" si="145"/>
        <v>9.2979021297796614</v>
      </c>
      <c r="AG207" s="96">
        <f t="shared" si="146"/>
        <v>9.0664001133348542</v>
      </c>
      <c r="AH207" s="96">
        <f t="shared" si="147"/>
        <v>9.0083083099557477</v>
      </c>
      <c r="AI207" s="96">
        <f t="shared" si="148"/>
        <v>9.1603427075071533</v>
      </c>
      <c r="AJ207" s="96">
        <f t="shared" si="149"/>
        <v>8.8996726858611908</v>
      </c>
      <c r="AK207" s="126"/>
      <c r="AL207" s="99"/>
      <c r="AM207" s="13"/>
      <c r="AN207" s="13"/>
      <c r="AO207" s="13"/>
      <c r="AP207" s="13"/>
      <c r="AQ207" s="13"/>
      <c r="AR207" s="8">
        <f t="shared" si="150"/>
        <v>9.0582587164310056</v>
      </c>
      <c r="AS207" s="8">
        <f t="shared" si="151"/>
        <v>8.9608998005826557</v>
      </c>
      <c r="AT207" s="8">
        <f t="shared" si="152"/>
        <v>9.4015848852328432</v>
      </c>
      <c r="AU207" s="8">
        <f t="shared" si="153"/>
        <v>9.3005360832195745</v>
      </c>
      <c r="AV207" s="8">
        <f t="shared" si="136"/>
        <v>9.1803198713665193</v>
      </c>
      <c r="AW207" s="8"/>
      <c r="AX207" s="8">
        <f t="shared" si="154"/>
        <v>9.0469338998452589</v>
      </c>
      <c r="AY207" s="8">
        <f t="shared" si="155"/>
        <v>9.0432038874647027</v>
      </c>
      <c r="AZ207" s="8">
        <f t="shared" si="156"/>
        <v>9.2787320942200182</v>
      </c>
      <c r="BA207" s="8">
        <v>9.0471451065677417</v>
      </c>
      <c r="BB207" s="8">
        <f t="shared" si="157"/>
        <v>8.6785834879426194</v>
      </c>
      <c r="BC207" s="8">
        <v>8.8967951432273349</v>
      </c>
      <c r="BD207" s="8">
        <f t="shared" si="158"/>
        <v>8.9875054954976594</v>
      </c>
      <c r="BE207" s="5"/>
      <c r="BF207" s="60">
        <f t="shared" si="159"/>
        <v>159.35843899999998</v>
      </c>
      <c r="BG207" s="62">
        <f t="shared" si="160"/>
        <v>167.129052</v>
      </c>
      <c r="BH207" s="62">
        <f t="shared" si="161"/>
        <v>150.470271</v>
      </c>
      <c r="BI207" s="62">
        <f t="shared" si="162"/>
        <v>171.15356299999999</v>
      </c>
      <c r="BJ207" s="62">
        <f t="shared" si="163"/>
        <v>169.979052</v>
      </c>
      <c r="BK207" s="62">
        <f t="shared" si="164"/>
        <v>170.19976</v>
      </c>
      <c r="BL207" s="62">
        <f t="shared" si="165"/>
        <v>159.70855099999997</v>
      </c>
      <c r="BM207" s="62">
        <f t="shared" si="166"/>
        <v>169.26405199999999</v>
      </c>
      <c r="BN207" s="63">
        <f t="shared" si="167"/>
        <v>170.626552</v>
      </c>
      <c r="BO207" s="50"/>
      <c r="BP207" s="104"/>
      <c r="BX207" s="53">
        <f t="shared" si="131"/>
        <v>2031</v>
      </c>
      <c r="BY207" s="97">
        <f t="shared" si="168"/>
        <v>48030</v>
      </c>
      <c r="BZ207" s="56">
        <f t="shared" si="132"/>
        <v>9.2804441326171805</v>
      </c>
      <c r="CA207" s="56">
        <f t="shared" si="133"/>
        <v>8.6785834879426194</v>
      </c>
      <c r="CB207" s="56">
        <v>9.0438287800371295</v>
      </c>
      <c r="CC207" s="56">
        <v>8.8935495658648165</v>
      </c>
      <c r="CD207" s="56">
        <v>9.0438287800371295</v>
      </c>
      <c r="CE207" s="56">
        <f t="shared" si="134"/>
        <v>8.7157998172036137</v>
      </c>
      <c r="CF207" s="1"/>
      <c r="CG207" s="98">
        <v>4.5</v>
      </c>
      <c r="CH207" s="99">
        <v>-1.0000000000000071</v>
      </c>
      <c r="CI207" s="99">
        <v>5</v>
      </c>
      <c r="CJ207" s="99">
        <v>0</v>
      </c>
      <c r="CK207" s="99">
        <v>4.25</v>
      </c>
      <c r="CL207" s="99">
        <v>2.5</v>
      </c>
      <c r="CM207" s="99">
        <v>-1.0114400000000074</v>
      </c>
      <c r="CN207" s="100">
        <v>2.1549600000000027</v>
      </c>
      <c r="CO207" s="13"/>
      <c r="CP207" s="101">
        <v>1.0462441412497738</v>
      </c>
      <c r="CQ207" s="102">
        <v>1.0201944340134352</v>
      </c>
      <c r="CR207" s="102">
        <v>1.0136576681826399</v>
      </c>
      <c r="CS207" s="102">
        <v>0.9506265559588879</v>
      </c>
      <c r="CT207" s="102">
        <v>1.042684899900111</v>
      </c>
      <c r="CU207" s="103">
        <v>1.0020875664541988</v>
      </c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</row>
    <row r="208" spans="1:143" ht="12.75" x14ac:dyDescent="0.2">
      <c r="A208" s="3">
        <f t="shared" si="130"/>
        <v>2031</v>
      </c>
      <c r="B208" s="43">
        <v>48061</v>
      </c>
      <c r="C208" s="43">
        <v>48091</v>
      </c>
      <c r="D208" s="44">
        <f t="shared" si="135"/>
        <v>48061</v>
      </c>
      <c r="E208" s="94">
        <v>196.70160000000001</v>
      </c>
      <c r="F208" s="46">
        <v>138.4811</v>
      </c>
      <c r="G208" s="94">
        <v>199.0703</v>
      </c>
      <c r="H208" s="46">
        <v>141.47980000000001</v>
      </c>
      <c r="I208" s="94">
        <v>186.1704</v>
      </c>
      <c r="J208" s="46">
        <v>130.51159999999999</v>
      </c>
      <c r="K208" s="94">
        <v>204.2252</v>
      </c>
      <c r="L208" s="46">
        <v>142.95580000000001</v>
      </c>
      <c r="M208" s="94">
        <v>204.49789999999999</v>
      </c>
      <c r="N208" s="46">
        <v>145.4913</v>
      </c>
      <c r="O208" s="94">
        <f t="shared" si="137"/>
        <v>202.5703</v>
      </c>
      <c r="P208" s="46">
        <f t="shared" si="138"/>
        <v>140.47980000000001</v>
      </c>
      <c r="Q208" s="94">
        <f t="shared" si="139"/>
        <v>203.3203</v>
      </c>
      <c r="R208" s="46">
        <f t="shared" si="140"/>
        <v>141.47980000000001</v>
      </c>
      <c r="S208" s="94">
        <f t="shared" si="141"/>
        <v>202.8203</v>
      </c>
      <c r="T208" s="46">
        <f t="shared" si="142"/>
        <v>143.97980000000001</v>
      </c>
      <c r="U208" s="94">
        <f t="shared" si="143"/>
        <v>191.50928000000002</v>
      </c>
      <c r="V208" s="95">
        <f t="shared" si="144"/>
        <v>136.42851999999999</v>
      </c>
      <c r="W208" s="96">
        <v>9.3807626882202619</v>
      </c>
      <c r="X208" s="96">
        <v>9.9472376295336549</v>
      </c>
      <c r="Y208" s="96">
        <v>9.1753429725958906</v>
      </c>
      <c r="Z208" s="96">
        <v>9.0515894219819746</v>
      </c>
      <c r="AA208" s="96">
        <v>8.6128158680584406</v>
      </c>
      <c r="AB208" s="96">
        <v>9.3866649397775923</v>
      </c>
      <c r="AC208" s="96">
        <v>8.9801426119553192</v>
      </c>
      <c r="AD208" s="96">
        <v>8.8380084659037337</v>
      </c>
      <c r="AE208" s="96">
        <v>8.5095760861272893</v>
      </c>
      <c r="AF208" s="96">
        <f t="shared" si="145"/>
        <v>9.4637893663016879</v>
      </c>
      <c r="AG208" s="96">
        <f t="shared" si="146"/>
        <v>9.231671976366929</v>
      </c>
      <c r="AH208" s="96">
        <f t="shared" si="147"/>
        <v>9.173086437054323</v>
      </c>
      <c r="AI208" s="96">
        <f t="shared" si="148"/>
        <v>9.2152299835097828</v>
      </c>
      <c r="AJ208" s="96">
        <f t="shared" si="149"/>
        <v>8.9986823250112717</v>
      </c>
      <c r="AK208" s="126"/>
      <c r="AL208" s="99"/>
      <c r="AM208" s="13"/>
      <c r="AN208" s="13"/>
      <c r="AO208" s="13"/>
      <c r="AP208" s="13"/>
      <c r="AQ208" s="13"/>
      <c r="AR208" s="8">
        <f t="shared" si="150"/>
        <v>9.1588887406802719</v>
      </c>
      <c r="AS208" s="8">
        <f t="shared" si="151"/>
        <v>9.0144287894132873</v>
      </c>
      <c r="AT208" s="8">
        <f t="shared" si="152"/>
        <v>9.5060287700927919</v>
      </c>
      <c r="AU208" s="8">
        <f t="shared" si="153"/>
        <v>9.3560938115198997</v>
      </c>
      <c r="AV208" s="8">
        <f t="shared" si="136"/>
        <v>9.2588600279265627</v>
      </c>
      <c r="AW208" s="8"/>
      <c r="AX208" s="8">
        <f t="shared" si="154"/>
        <v>9.2144714468681048</v>
      </c>
      <c r="AY208" s="8">
        <f t="shared" si="155"/>
        <v>9.1436705347085923</v>
      </c>
      <c r="AZ208" s="8">
        <f t="shared" si="156"/>
        <v>9.3915143624609154</v>
      </c>
      <c r="BA208" s="8">
        <v>9.2151616174910309</v>
      </c>
      <c r="BB208" s="8">
        <f t="shared" si="157"/>
        <v>8.8473106753339916</v>
      </c>
      <c r="BC208" s="8">
        <v>9.0620492433124671</v>
      </c>
      <c r="BD208" s="8">
        <f t="shared" si="158"/>
        <v>9.1529056976212697</v>
      </c>
      <c r="BE208" s="5"/>
      <c r="BF208" s="60">
        <f t="shared" si="159"/>
        <v>171.666785</v>
      </c>
      <c r="BG208" s="62">
        <f t="shared" si="160"/>
        <v>174.30638499999998</v>
      </c>
      <c r="BH208" s="62">
        <f t="shared" si="161"/>
        <v>162.23711599999999</v>
      </c>
      <c r="BI208" s="62">
        <f t="shared" si="162"/>
        <v>179.12506199999999</v>
      </c>
      <c r="BJ208" s="62">
        <f t="shared" si="163"/>
        <v>176.72888499999999</v>
      </c>
      <c r="BK208" s="62">
        <f t="shared" si="164"/>
        <v>177.879358</v>
      </c>
      <c r="BL208" s="62">
        <f t="shared" si="165"/>
        <v>167.8245532</v>
      </c>
      <c r="BM208" s="62">
        <f t="shared" si="166"/>
        <v>175.871385</v>
      </c>
      <c r="BN208" s="63">
        <f t="shared" si="167"/>
        <v>177.51888500000001</v>
      </c>
      <c r="BO208" s="50"/>
      <c r="BP208" s="104"/>
      <c r="BX208" s="53">
        <f t="shared" si="131"/>
        <v>2031</v>
      </c>
      <c r="BY208" s="97">
        <f t="shared" si="168"/>
        <v>48061</v>
      </c>
      <c r="BZ208" s="56">
        <f t="shared" si="132"/>
        <v>9.4738245216543806</v>
      </c>
      <c r="CA208" s="56">
        <f t="shared" si="133"/>
        <v>8.8473106753339916</v>
      </c>
      <c r="CB208" s="56">
        <v>9.2118452909604205</v>
      </c>
      <c r="CC208" s="56">
        <v>9.0588039675035734</v>
      </c>
      <c r="CD208" s="56">
        <v>9.2118452909604205</v>
      </c>
      <c r="CE208" s="56">
        <f t="shared" si="134"/>
        <v>8.8847867447233586</v>
      </c>
      <c r="CF208" s="1"/>
      <c r="CG208" s="98">
        <v>3.5</v>
      </c>
      <c r="CH208" s="99">
        <v>-1</v>
      </c>
      <c r="CI208" s="99">
        <v>4.25</v>
      </c>
      <c r="CJ208" s="99">
        <v>0</v>
      </c>
      <c r="CK208" s="99">
        <v>3.75</v>
      </c>
      <c r="CL208" s="99">
        <v>2.5</v>
      </c>
      <c r="CM208" s="99">
        <v>-5.1923199999999952</v>
      </c>
      <c r="CN208" s="100">
        <v>-2.0525800000000061</v>
      </c>
      <c r="CO208" s="13"/>
      <c r="CP208" s="101">
        <v>1.0455389573149083</v>
      </c>
      <c r="CQ208" s="102">
        <v>1.0198951306770079</v>
      </c>
      <c r="CR208" s="102">
        <v>1.0134227271485923</v>
      </c>
      <c r="CS208" s="102">
        <v>0.95152524783570469</v>
      </c>
      <c r="CT208" s="102">
        <v>1.0426817330014264</v>
      </c>
      <c r="CU208" s="103">
        <v>1.0020645232327681</v>
      </c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</row>
    <row r="209" spans="1:143" ht="12.75" x14ac:dyDescent="0.2">
      <c r="A209" s="3">
        <f t="shared" si="130"/>
        <v>2031</v>
      </c>
      <c r="B209" s="43">
        <v>48092</v>
      </c>
      <c r="C209" s="43">
        <v>48121</v>
      </c>
      <c r="D209" s="44">
        <f t="shared" si="135"/>
        <v>48092</v>
      </c>
      <c r="E209" s="94">
        <v>169.7561</v>
      </c>
      <c r="F209" s="46">
        <v>131.7242</v>
      </c>
      <c r="G209" s="94">
        <v>162.55760000000001</v>
      </c>
      <c r="H209" s="46">
        <v>131.89869999999999</v>
      </c>
      <c r="I209" s="94">
        <v>160.55430000000001</v>
      </c>
      <c r="J209" s="46">
        <v>124.0621</v>
      </c>
      <c r="K209" s="94">
        <v>173.80719999999999</v>
      </c>
      <c r="L209" s="46">
        <v>136.78380000000001</v>
      </c>
      <c r="M209" s="94">
        <v>170.63509999999999</v>
      </c>
      <c r="N209" s="46">
        <v>136.2903</v>
      </c>
      <c r="O209" s="94">
        <f t="shared" si="137"/>
        <v>164.55760000000001</v>
      </c>
      <c r="P209" s="46">
        <f t="shared" si="138"/>
        <v>129.39869999999999</v>
      </c>
      <c r="Q209" s="94">
        <f t="shared" si="139"/>
        <v>163.55760000000001</v>
      </c>
      <c r="R209" s="46">
        <f t="shared" si="140"/>
        <v>128.89869999999999</v>
      </c>
      <c r="S209" s="94">
        <f t="shared" si="141"/>
        <v>165.80760000000001</v>
      </c>
      <c r="T209" s="46">
        <f t="shared" si="142"/>
        <v>134.14869999999999</v>
      </c>
      <c r="U209" s="94">
        <f t="shared" si="143"/>
        <v>163.86874</v>
      </c>
      <c r="V209" s="95">
        <f t="shared" si="144"/>
        <v>129.06157999999999</v>
      </c>
      <c r="W209" s="96">
        <v>9.2757304526306594</v>
      </c>
      <c r="X209" s="96">
        <v>9.7598308566810257</v>
      </c>
      <c r="Y209" s="96">
        <v>9.1173238830580896</v>
      </c>
      <c r="Z209" s="96">
        <v>8.9974340711652996</v>
      </c>
      <c r="AA209" s="96">
        <v>8.5586554331731737</v>
      </c>
      <c r="AB209" s="96">
        <v>9.5356048857878566</v>
      </c>
      <c r="AC209" s="96">
        <v>9.3167601146088028</v>
      </c>
      <c r="AD209" s="96">
        <v>8.8902991937986418</v>
      </c>
      <c r="AE209" s="96">
        <v>8.5649069609457662</v>
      </c>
      <c r="AF209" s="96">
        <f t="shared" si="145"/>
        <v>9.4095151920288913</v>
      </c>
      <c r="AG209" s="96">
        <f t="shared" si="146"/>
        <v>9.1775187121665756</v>
      </c>
      <c r="AH209" s="96">
        <f t="shared" si="147"/>
        <v>9.1190560936397382</v>
      </c>
      <c r="AI209" s="96">
        <f t="shared" si="148"/>
        <v>9.2672738846894624</v>
      </c>
      <c r="AJ209" s="96">
        <f t="shared" si="149"/>
        <v>9.3352999468855806</v>
      </c>
      <c r="AK209" s="126"/>
      <c r="AL209" s="99"/>
      <c r="AM209" s="13"/>
      <c r="AN209" s="13"/>
      <c r="AO209" s="13"/>
      <c r="AP209" s="13"/>
      <c r="AQ209" s="13"/>
      <c r="AR209" s="8">
        <f t="shared" si="150"/>
        <v>9.5010144675361357</v>
      </c>
      <c r="AS209" s="8">
        <f t="shared" si="151"/>
        <v>9.0675751741016786</v>
      </c>
      <c r="AT209" s="8">
        <f t="shared" si="152"/>
        <v>9.8611210031508669</v>
      </c>
      <c r="AU209" s="8">
        <f t="shared" si="153"/>
        <v>9.4112544350468035</v>
      </c>
      <c r="AV209" s="8">
        <f t="shared" si="136"/>
        <v>9.4602412699588712</v>
      </c>
      <c r="AW209" s="8"/>
      <c r="AX209" s="8">
        <f t="shared" si="154"/>
        <v>9.1593683223090139</v>
      </c>
      <c r="AY209" s="8">
        <f t="shared" si="155"/>
        <v>9.4852408063001548</v>
      </c>
      <c r="AZ209" s="8">
        <f t="shared" si="156"/>
        <v>9.5405056747159929</v>
      </c>
      <c r="BA209" s="8">
        <v>9.1599007631613656</v>
      </c>
      <c r="BB209" s="8">
        <f t="shared" si="157"/>
        <v>8.7918127402122916</v>
      </c>
      <c r="BC209" s="8">
        <v>9.0076969495884658</v>
      </c>
      <c r="BD209" s="8">
        <f t="shared" si="158"/>
        <v>9.098505546122853</v>
      </c>
      <c r="BE209" s="5"/>
      <c r="BF209" s="60">
        <f t="shared" si="159"/>
        <v>153.40238299999999</v>
      </c>
      <c r="BG209" s="62">
        <f t="shared" si="160"/>
        <v>149.37427299999999</v>
      </c>
      <c r="BH209" s="62">
        <f t="shared" si="161"/>
        <v>144.86265399999999</v>
      </c>
      <c r="BI209" s="62">
        <f t="shared" si="162"/>
        <v>155.86683599999998</v>
      </c>
      <c r="BJ209" s="62">
        <f t="shared" si="163"/>
        <v>148.65427299999999</v>
      </c>
      <c r="BK209" s="62">
        <f t="shared" si="164"/>
        <v>157.88713799999999</v>
      </c>
      <c r="BL209" s="62">
        <f t="shared" si="165"/>
        <v>148.90166119999998</v>
      </c>
      <c r="BM209" s="62">
        <f t="shared" si="166"/>
        <v>149.43927299999999</v>
      </c>
      <c r="BN209" s="63">
        <f t="shared" si="167"/>
        <v>152.19427299999998</v>
      </c>
      <c r="BO209" s="50"/>
      <c r="BP209" s="104"/>
      <c r="BX209" s="53">
        <f t="shared" si="131"/>
        <v>2031</v>
      </c>
      <c r="BY209" s="97">
        <f t="shared" si="168"/>
        <v>48092</v>
      </c>
      <c r="BZ209" s="56">
        <f t="shared" si="132"/>
        <v>9.41412795869749</v>
      </c>
      <c r="CA209" s="56">
        <f t="shared" si="133"/>
        <v>8.7918127402122916</v>
      </c>
      <c r="CB209" s="56">
        <v>9.1565844366307534</v>
      </c>
      <c r="CC209" s="56">
        <v>9.0044515745981837</v>
      </c>
      <c r="CD209" s="56">
        <v>9.1565844366307534</v>
      </c>
      <c r="CE209" s="56">
        <f t="shared" si="134"/>
        <v>8.8292033755882322</v>
      </c>
      <c r="CF209" s="1"/>
      <c r="CG209" s="98">
        <v>2</v>
      </c>
      <c r="CH209" s="99">
        <v>-2.5</v>
      </c>
      <c r="CI209" s="99">
        <v>1</v>
      </c>
      <c r="CJ209" s="99">
        <v>-3</v>
      </c>
      <c r="CK209" s="99">
        <v>3.25</v>
      </c>
      <c r="CL209" s="99">
        <v>2.25</v>
      </c>
      <c r="CM209" s="99">
        <v>-5.887360000000001</v>
      </c>
      <c r="CN209" s="100">
        <v>-2.6626199999999969</v>
      </c>
      <c r="CO209" s="13"/>
      <c r="CP209" s="101">
        <v>1.0457998488907205</v>
      </c>
      <c r="CQ209" s="102">
        <v>1.0200151109279485</v>
      </c>
      <c r="CR209" s="102">
        <v>1.0135174119101589</v>
      </c>
      <c r="CS209" s="102">
        <v>0.95123291434851298</v>
      </c>
      <c r="CT209" s="102">
        <v>1.0424029251067024</v>
      </c>
      <c r="CU209" s="103">
        <v>1.0019899441489009</v>
      </c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</row>
    <row r="210" spans="1:143" ht="12.75" x14ac:dyDescent="0.2">
      <c r="A210" s="3">
        <f t="shared" si="130"/>
        <v>2031</v>
      </c>
      <c r="B210" s="43">
        <v>48122</v>
      </c>
      <c r="C210" s="43">
        <v>48152</v>
      </c>
      <c r="D210" s="44">
        <f t="shared" si="135"/>
        <v>48122</v>
      </c>
      <c r="E210" s="94">
        <v>155.0352</v>
      </c>
      <c r="F210" s="46">
        <v>129.15979999999999</v>
      </c>
      <c r="G210" s="94">
        <v>138.73099999999999</v>
      </c>
      <c r="H210" s="46">
        <v>129.81890000000001</v>
      </c>
      <c r="I210" s="94">
        <v>146.79830000000001</v>
      </c>
      <c r="J210" s="46">
        <v>121.6414</v>
      </c>
      <c r="K210" s="94">
        <v>154.49770000000001</v>
      </c>
      <c r="L210" s="46">
        <v>136.1284</v>
      </c>
      <c r="M210" s="94">
        <v>149.1765</v>
      </c>
      <c r="N210" s="46">
        <v>134.37729999999999</v>
      </c>
      <c r="O210" s="94">
        <f t="shared" si="137"/>
        <v>138.98099999999999</v>
      </c>
      <c r="P210" s="46">
        <f t="shared" si="138"/>
        <v>128.81890000000001</v>
      </c>
      <c r="Q210" s="94">
        <f t="shared" si="139"/>
        <v>138.23099999999999</v>
      </c>
      <c r="R210" s="46">
        <f t="shared" si="140"/>
        <v>128.81890000000001</v>
      </c>
      <c r="S210" s="94">
        <f t="shared" si="141"/>
        <v>141.73099999999999</v>
      </c>
      <c r="T210" s="46">
        <f t="shared" si="142"/>
        <v>130.81890000000001</v>
      </c>
      <c r="U210" s="94">
        <f t="shared" si="143"/>
        <v>150.66007000000002</v>
      </c>
      <c r="V210" s="95">
        <f t="shared" si="144"/>
        <v>126.61013</v>
      </c>
      <c r="W210" s="96">
        <v>9.3353503214820144</v>
      </c>
      <c r="X210" s="96">
        <v>9.925860557942098</v>
      </c>
      <c r="Y210" s="96">
        <v>9.2084592067689233</v>
      </c>
      <c r="Z210" s="96">
        <v>9.1979174980484739</v>
      </c>
      <c r="AA210" s="96">
        <v>8.7591386287300121</v>
      </c>
      <c r="AB210" s="96">
        <v>9.810617805875756</v>
      </c>
      <c r="AC210" s="96">
        <v>9.5918627176292102</v>
      </c>
      <c r="AD210" s="96">
        <v>9.1723093137972231</v>
      </c>
      <c r="AE210" s="96">
        <v>8.8329280208017487</v>
      </c>
      <c r="AF210" s="96">
        <f t="shared" si="145"/>
        <v>9.61160563202281</v>
      </c>
      <c r="AG210" s="96">
        <f t="shared" si="146"/>
        <v>9.3787438320802803</v>
      </c>
      <c r="AH210" s="96">
        <f t="shared" si="147"/>
        <v>9.3197867840056592</v>
      </c>
      <c r="AI210" s="96">
        <f t="shared" si="148"/>
        <v>9.5521301805442764</v>
      </c>
      <c r="AJ210" s="96">
        <f t="shared" si="149"/>
        <v>9.6104024948039335</v>
      </c>
      <c r="AK210" s="126"/>
      <c r="AL210" s="99"/>
      <c r="AM210" s="13"/>
      <c r="AN210" s="13"/>
      <c r="AO210" s="13"/>
      <c r="AP210" s="13"/>
      <c r="AQ210" s="13"/>
      <c r="AR210" s="8">
        <f t="shared" si="150"/>
        <v>9.7806186986779249</v>
      </c>
      <c r="AS210" s="8">
        <f t="shared" si="151"/>
        <v>9.3541999530411868</v>
      </c>
      <c r="AT210" s="8">
        <f t="shared" si="152"/>
        <v>10.151322186561003</v>
      </c>
      <c r="AU210" s="8">
        <f t="shared" si="153"/>
        <v>9.7087422438086577</v>
      </c>
      <c r="AV210" s="8">
        <f t="shared" si="136"/>
        <v>9.7487207705221941</v>
      </c>
      <c r="AW210" s="8"/>
      <c r="AX210" s="8">
        <f t="shared" si="154"/>
        <v>9.3633604131547354</v>
      </c>
      <c r="AY210" s="8">
        <f t="shared" si="155"/>
        <v>9.7643910884111715</v>
      </c>
      <c r="AZ210" s="8">
        <f t="shared" si="156"/>
        <v>9.8156134409573816</v>
      </c>
      <c r="BA210" s="8">
        <v>9.3644756752539227</v>
      </c>
      <c r="BB210" s="8">
        <f t="shared" si="157"/>
        <v>8.9972468989958134</v>
      </c>
      <c r="BC210" s="8">
        <v>9.2089083829891116</v>
      </c>
      <c r="BD210" s="8">
        <f t="shared" si="158"/>
        <v>9.2998952265680295</v>
      </c>
      <c r="BE210" s="5"/>
      <c r="BF210" s="60">
        <f t="shared" si="159"/>
        <v>143.90877799999998</v>
      </c>
      <c r="BG210" s="62">
        <f t="shared" si="160"/>
        <v>134.898797</v>
      </c>
      <c r="BH210" s="62">
        <f t="shared" si="161"/>
        <v>135.98083300000002</v>
      </c>
      <c r="BI210" s="62">
        <f t="shared" si="162"/>
        <v>142.81284399999998</v>
      </c>
      <c r="BJ210" s="62">
        <f t="shared" si="163"/>
        <v>134.183797</v>
      </c>
      <c r="BK210" s="62">
        <f t="shared" si="164"/>
        <v>146.59890100000001</v>
      </c>
      <c r="BL210" s="62">
        <f t="shared" si="165"/>
        <v>140.3185958</v>
      </c>
      <c r="BM210" s="62">
        <f t="shared" si="166"/>
        <v>134.61129699999998</v>
      </c>
      <c r="BN210" s="63">
        <f t="shared" si="167"/>
        <v>137.03879699999999</v>
      </c>
      <c r="BO210" s="50"/>
      <c r="BP210" s="104"/>
      <c r="BX210" s="53">
        <f t="shared" si="131"/>
        <v>2031</v>
      </c>
      <c r="BY210" s="97">
        <f t="shared" si="168"/>
        <v>48122</v>
      </c>
      <c r="BZ210" s="56">
        <f t="shared" si="132"/>
        <v>9.5078982269461108</v>
      </c>
      <c r="CA210" s="56">
        <f t="shared" si="133"/>
        <v>8.9972468989958134</v>
      </c>
      <c r="CB210" s="56">
        <v>9.3611593487233105</v>
      </c>
      <c r="CC210" s="56">
        <v>9.2056633751669477</v>
      </c>
      <c r="CD210" s="56">
        <v>9.3611593487233105</v>
      </c>
      <c r="CE210" s="56">
        <f t="shared" si="134"/>
        <v>9.0349537815373697</v>
      </c>
      <c r="CF210" s="1"/>
      <c r="CG210" s="98">
        <v>0.25</v>
      </c>
      <c r="CH210" s="99">
        <v>-1</v>
      </c>
      <c r="CI210" s="99">
        <v>-0.5</v>
      </c>
      <c r="CJ210" s="99">
        <v>-1</v>
      </c>
      <c r="CK210" s="99">
        <v>3</v>
      </c>
      <c r="CL210" s="99">
        <v>1</v>
      </c>
      <c r="CM210" s="99">
        <v>-4.3751299999999986</v>
      </c>
      <c r="CN210" s="100">
        <v>-2.549669999999999</v>
      </c>
      <c r="CO210" s="13"/>
      <c r="CP210" s="101">
        <v>1.0449762823010871</v>
      </c>
      <c r="CQ210" s="102">
        <v>1.0196594864076758</v>
      </c>
      <c r="CR210" s="102">
        <v>1.0132496606958088</v>
      </c>
      <c r="CS210" s="102">
        <v>0.95229584637918763</v>
      </c>
      <c r="CT210" s="102">
        <v>1.0414095135426491</v>
      </c>
      <c r="CU210" s="103">
        <v>1.0019328651504413</v>
      </c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</row>
    <row r="211" spans="1:143" ht="12.75" x14ac:dyDescent="0.2">
      <c r="A211" s="3">
        <f t="shared" si="130"/>
        <v>2031</v>
      </c>
      <c r="B211" s="43">
        <v>48153</v>
      </c>
      <c r="C211" s="43">
        <v>48182</v>
      </c>
      <c r="D211" s="44">
        <f t="shared" si="135"/>
        <v>48153</v>
      </c>
      <c r="E211" s="94">
        <v>168.82169999999999</v>
      </c>
      <c r="F211" s="46">
        <v>139.9162</v>
      </c>
      <c r="G211" s="94">
        <v>138.3783</v>
      </c>
      <c r="H211" s="46">
        <v>133.98670000000001</v>
      </c>
      <c r="I211" s="94">
        <v>159.74369999999999</v>
      </c>
      <c r="J211" s="46">
        <v>132.02799999999999</v>
      </c>
      <c r="K211" s="94">
        <v>159.66409999999999</v>
      </c>
      <c r="L211" s="46">
        <v>142.74590000000001</v>
      </c>
      <c r="M211" s="94">
        <v>153.02979999999999</v>
      </c>
      <c r="N211" s="46">
        <v>140.1165</v>
      </c>
      <c r="O211" s="94">
        <f t="shared" si="137"/>
        <v>137.6283</v>
      </c>
      <c r="P211" s="46">
        <f t="shared" si="138"/>
        <v>132.98670000000001</v>
      </c>
      <c r="Q211" s="94">
        <f t="shared" si="139"/>
        <v>137.8783</v>
      </c>
      <c r="R211" s="46">
        <f t="shared" si="140"/>
        <v>133.48670000000001</v>
      </c>
      <c r="S211" s="94">
        <f t="shared" si="141"/>
        <v>141.1283</v>
      </c>
      <c r="T211" s="46">
        <f t="shared" si="142"/>
        <v>134.48670000000001</v>
      </c>
      <c r="U211" s="94">
        <f t="shared" si="143"/>
        <v>164.61493999999999</v>
      </c>
      <c r="V211" s="95">
        <f t="shared" si="144"/>
        <v>135.98495</v>
      </c>
      <c r="W211" s="96">
        <v>9.7950967430154563</v>
      </c>
      <c r="X211" s="96">
        <v>10.326741010569132</v>
      </c>
      <c r="Y211" s="96">
        <v>9.7492849103303936</v>
      </c>
      <c r="Z211" s="96">
        <v>9.7940908704060732</v>
      </c>
      <c r="AA211" s="96">
        <v>9.5963328235281988</v>
      </c>
      <c r="AB211" s="96">
        <v>10.157852796715373</v>
      </c>
      <c r="AC211" s="96">
        <v>10.003162484449421</v>
      </c>
      <c r="AD211" s="96">
        <v>9.90328869155252</v>
      </c>
      <c r="AE211" s="96">
        <v>9.2277721055640107</v>
      </c>
      <c r="AF211" s="96">
        <f t="shared" si="145"/>
        <v>10.20666359570504</v>
      </c>
      <c r="AG211" s="96">
        <f t="shared" si="146"/>
        <v>9.974421489402836</v>
      </c>
      <c r="AH211" s="96">
        <f t="shared" si="147"/>
        <v>9.915712069235969</v>
      </c>
      <c r="AI211" s="96">
        <f t="shared" si="148"/>
        <v>10.308695147898838</v>
      </c>
      <c r="AJ211" s="96">
        <f t="shared" si="149"/>
        <v>10.021702423814165</v>
      </c>
      <c r="AK211" s="126"/>
      <c r="AL211" s="99"/>
      <c r="AM211" s="13"/>
      <c r="AN211" s="13"/>
      <c r="AO211" s="13"/>
      <c r="AP211" s="13"/>
      <c r="AQ211" s="13"/>
      <c r="AR211" s="8">
        <f t="shared" si="150"/>
        <v>10.198648749313366</v>
      </c>
      <c r="AS211" s="8">
        <f t="shared" si="151"/>
        <v>10.097140676443257</v>
      </c>
      <c r="AT211" s="8">
        <f t="shared" si="152"/>
        <v>10.585195504214358</v>
      </c>
      <c r="AU211" s="8">
        <f t="shared" si="153"/>
        <v>10.47984029284186</v>
      </c>
      <c r="AV211" s="8">
        <f t="shared" si="136"/>
        <v>10.340206305703211</v>
      </c>
      <c r="AW211" s="8"/>
      <c r="AX211" s="8">
        <f t="shared" si="154"/>
        <v>9.9699674261356055</v>
      </c>
      <c r="AY211" s="8">
        <f t="shared" si="155"/>
        <v>10.181742449974044</v>
      </c>
      <c r="AZ211" s="8">
        <f t="shared" si="156"/>
        <v>10.162968185818837</v>
      </c>
      <c r="BA211" s="8">
        <v>9.9728160352513662</v>
      </c>
      <c r="BB211" s="8">
        <f t="shared" si="157"/>
        <v>9.8551157326859311</v>
      </c>
      <c r="BC211" s="8">
        <v>9.8072468330878735</v>
      </c>
      <c r="BD211" s="8">
        <f t="shared" si="158"/>
        <v>9.8987635061839008</v>
      </c>
      <c r="BE211" s="5"/>
      <c r="BF211" s="60">
        <f t="shared" si="159"/>
        <v>156.392335</v>
      </c>
      <c r="BG211" s="62">
        <f t="shared" si="160"/>
        <v>136.489912</v>
      </c>
      <c r="BH211" s="62">
        <f t="shared" si="161"/>
        <v>147.82594899999998</v>
      </c>
      <c r="BI211" s="62">
        <f t="shared" si="162"/>
        <v>147.477081</v>
      </c>
      <c r="BJ211" s="62">
        <f t="shared" si="163"/>
        <v>135.989912</v>
      </c>
      <c r="BK211" s="62">
        <f t="shared" si="164"/>
        <v>152.389274</v>
      </c>
      <c r="BL211" s="62">
        <f t="shared" si="165"/>
        <v>152.30404429999999</v>
      </c>
      <c r="BM211" s="62">
        <f t="shared" si="166"/>
        <v>135.63241199999999</v>
      </c>
      <c r="BN211" s="63">
        <f t="shared" si="167"/>
        <v>138.272412</v>
      </c>
      <c r="BO211" s="50"/>
      <c r="BP211" s="104"/>
      <c r="BX211" s="53">
        <f t="shared" si="131"/>
        <v>2031</v>
      </c>
      <c r="BY211" s="97">
        <f t="shared" si="168"/>
        <v>48153</v>
      </c>
      <c r="BZ211" s="56">
        <f t="shared" si="132"/>
        <v>10.064360520969641</v>
      </c>
      <c r="CA211" s="56">
        <f t="shared" si="133"/>
        <v>9.8551157326859311</v>
      </c>
      <c r="CB211" s="56">
        <v>9.969499708720754</v>
      </c>
      <c r="CC211" s="56">
        <v>9.8040029171062635</v>
      </c>
      <c r="CD211" s="56">
        <v>9.969499708720754</v>
      </c>
      <c r="CE211" s="56">
        <f t="shared" si="134"/>
        <v>9.894143226116789</v>
      </c>
      <c r="CF211" s="1"/>
      <c r="CG211" s="98">
        <v>-0.75</v>
      </c>
      <c r="CH211" s="99">
        <v>-1</v>
      </c>
      <c r="CI211" s="99">
        <v>-0.5</v>
      </c>
      <c r="CJ211" s="99">
        <v>-0.5</v>
      </c>
      <c r="CK211" s="99">
        <v>2.75</v>
      </c>
      <c r="CL211" s="99">
        <v>0.5</v>
      </c>
      <c r="CM211" s="99">
        <v>-4.2067600000000027</v>
      </c>
      <c r="CN211" s="100">
        <v>-3.9312500000000057</v>
      </c>
      <c r="CO211" s="13"/>
      <c r="CP211" s="101">
        <v>1.0421246576898322</v>
      </c>
      <c r="CQ211" s="102">
        <v>1.0184121856109842</v>
      </c>
      <c r="CR211" s="102">
        <v>1.0124178140104241</v>
      </c>
      <c r="CS211" s="102">
        <v>0.97980843250337579</v>
      </c>
      <c r="CT211" s="102">
        <v>1.0409365483500577</v>
      </c>
      <c r="CU211" s="103">
        <v>1.0018534077991401</v>
      </c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</row>
    <row r="212" spans="1:143" ht="12.75" x14ac:dyDescent="0.2">
      <c r="A212" s="3">
        <f t="shared" si="130"/>
        <v>2031</v>
      </c>
      <c r="B212" s="43">
        <v>48183</v>
      </c>
      <c r="C212" s="43">
        <v>48213</v>
      </c>
      <c r="D212" s="44">
        <f t="shared" si="135"/>
        <v>48183</v>
      </c>
      <c r="E212" s="94">
        <v>173.2175</v>
      </c>
      <c r="F212" s="46">
        <v>142.53870000000001</v>
      </c>
      <c r="G212" s="94">
        <v>141.4057</v>
      </c>
      <c r="H212" s="46">
        <v>135.3348</v>
      </c>
      <c r="I212" s="94">
        <v>167.0496</v>
      </c>
      <c r="J212" s="46">
        <v>135.11269999999999</v>
      </c>
      <c r="K212" s="94">
        <v>158.31209999999999</v>
      </c>
      <c r="L212" s="46">
        <v>142.55109999999999</v>
      </c>
      <c r="M212" s="94">
        <v>154.28149999999999</v>
      </c>
      <c r="N212" s="46">
        <v>142.04409999999999</v>
      </c>
      <c r="O212" s="94">
        <f t="shared" si="137"/>
        <v>140.9057</v>
      </c>
      <c r="P212" s="46">
        <f t="shared" si="138"/>
        <v>134.8348</v>
      </c>
      <c r="Q212" s="94">
        <f t="shared" si="139"/>
        <v>140.9057</v>
      </c>
      <c r="R212" s="46">
        <f t="shared" si="140"/>
        <v>134.8348</v>
      </c>
      <c r="S212" s="94">
        <f t="shared" si="141"/>
        <v>143.9057</v>
      </c>
      <c r="T212" s="46">
        <f t="shared" si="142"/>
        <v>136.0848</v>
      </c>
      <c r="U212" s="94">
        <f t="shared" si="143"/>
        <v>168.38464999999999</v>
      </c>
      <c r="V212" s="95">
        <f t="shared" si="144"/>
        <v>138.69051000000002</v>
      </c>
      <c r="W212" s="96">
        <v>10.125592082632306</v>
      </c>
      <c r="X212" s="96">
        <v>10.51938006710601</v>
      </c>
      <c r="Y212" s="96">
        <v>10.0455167218315</v>
      </c>
      <c r="Z212" s="96">
        <v>10.08716881159117</v>
      </c>
      <c r="AA212" s="96">
        <v>9.8925002471857386</v>
      </c>
      <c r="AB212" s="96">
        <v>10.2266529774316</v>
      </c>
      <c r="AC212" s="96">
        <v>10.072277885394028</v>
      </c>
      <c r="AD212" s="96">
        <v>9.9717078654545936</v>
      </c>
      <c r="AE212" s="96">
        <v>9.2882044021525161</v>
      </c>
      <c r="AF212" s="96">
        <f t="shared" si="145"/>
        <v>10.508023707972438</v>
      </c>
      <c r="AG212" s="96">
        <f t="shared" si="146"/>
        <v>10.271578651650156</v>
      </c>
      <c r="AH212" s="96">
        <f t="shared" si="147"/>
        <v>10.21027350374851</v>
      </c>
      <c r="AI212" s="96">
        <f t="shared" si="148"/>
        <v>10.391449553536647</v>
      </c>
      <c r="AJ212" s="96">
        <f t="shared" si="149"/>
        <v>10.090817640005634</v>
      </c>
      <c r="AK212" s="126"/>
      <c r="AL212" s="99"/>
      <c r="AM212" s="13"/>
      <c r="AN212" s="13"/>
      <c r="AO212" s="13"/>
      <c r="AP212" s="13"/>
      <c r="AQ212" s="13"/>
      <c r="AR212" s="8">
        <f t="shared" si="150"/>
        <v>10.268895116774091</v>
      </c>
      <c r="AS212" s="8">
        <f t="shared" si="151"/>
        <v>10.166679424183956</v>
      </c>
      <c r="AT212" s="8">
        <f t="shared" si="152"/>
        <v>10.658104196919471</v>
      </c>
      <c r="AU212" s="8">
        <f t="shared" si="153"/>
        <v>10.552014547161267</v>
      </c>
      <c r="AV212" s="8">
        <f t="shared" si="136"/>
        <v>10.411423321259697</v>
      </c>
      <c r="AW212" s="8"/>
      <c r="AX212" s="8">
        <f t="shared" si="154"/>
        <v>10.268174529498545</v>
      </c>
      <c r="AY212" s="8">
        <f t="shared" si="155"/>
        <v>10.251874769552538</v>
      </c>
      <c r="AZ212" s="8">
        <f t="shared" si="156"/>
        <v>10.231792094265741</v>
      </c>
      <c r="BA212" s="8">
        <v>10.271875095804994</v>
      </c>
      <c r="BB212" s="8">
        <f t="shared" si="157"/>
        <v>10.158597056241153</v>
      </c>
      <c r="BC212" s="8">
        <v>10.101388972170016</v>
      </c>
      <c r="BD212" s="8">
        <f t="shared" si="158"/>
        <v>10.19316625976009</v>
      </c>
      <c r="BE212" s="5"/>
      <c r="BF212" s="60">
        <f t="shared" si="159"/>
        <v>160.02561599999999</v>
      </c>
      <c r="BG212" s="62">
        <f t="shared" si="160"/>
        <v>138.79521299999999</v>
      </c>
      <c r="BH212" s="62">
        <f t="shared" si="161"/>
        <v>153.31673299999997</v>
      </c>
      <c r="BI212" s="62">
        <f t="shared" si="162"/>
        <v>149.01941799999997</v>
      </c>
      <c r="BJ212" s="62">
        <f t="shared" si="163"/>
        <v>138.29521299999999</v>
      </c>
      <c r="BK212" s="62">
        <f t="shared" si="164"/>
        <v>151.53486999999998</v>
      </c>
      <c r="BL212" s="62">
        <f t="shared" si="165"/>
        <v>155.61616979999999</v>
      </c>
      <c r="BM212" s="62">
        <f t="shared" si="166"/>
        <v>138.29521299999999</v>
      </c>
      <c r="BN212" s="63">
        <f t="shared" si="167"/>
        <v>140.54271299999999</v>
      </c>
      <c r="BO212" s="50"/>
      <c r="BP212" s="104"/>
      <c r="BX212" s="53">
        <f t="shared" si="131"/>
        <v>2031</v>
      </c>
      <c r="BY212" s="97">
        <f t="shared" si="168"/>
        <v>48183</v>
      </c>
      <c r="BZ212" s="56">
        <f t="shared" si="132"/>
        <v>10.369157116813975</v>
      </c>
      <c r="CA212" s="56">
        <f t="shared" si="133"/>
        <v>10.158597056241153</v>
      </c>
      <c r="CB212" s="56">
        <v>10.268558769274382</v>
      </c>
      <c r="CC212" s="56">
        <v>10.098145592935319</v>
      </c>
      <c r="CD212" s="56">
        <v>10.268558769274382</v>
      </c>
      <c r="CE212" s="56">
        <f t="shared" si="134"/>
        <v>10.198091731512458</v>
      </c>
      <c r="CF212" s="1"/>
      <c r="CG212" s="98">
        <v>-0.5</v>
      </c>
      <c r="CH212" s="99">
        <v>-0.5</v>
      </c>
      <c r="CI212" s="99">
        <v>-0.5</v>
      </c>
      <c r="CJ212" s="99">
        <v>-0.5</v>
      </c>
      <c r="CK212" s="99">
        <v>2.5</v>
      </c>
      <c r="CL212" s="99">
        <v>0.75</v>
      </c>
      <c r="CM212" s="99">
        <v>-4.8328500000000076</v>
      </c>
      <c r="CN212" s="100">
        <v>-3.8481900000000024</v>
      </c>
      <c r="CO212" s="13"/>
      <c r="CP212" s="101">
        <v>1.0417218056168212</v>
      </c>
      <c r="CQ212" s="102">
        <v>1.0182816252511886</v>
      </c>
      <c r="CR212" s="102">
        <v>1.0122040876341716</v>
      </c>
      <c r="CS212" s="102">
        <v>0.98070136744596392</v>
      </c>
      <c r="CT212" s="102">
        <v>1.042093259624681</v>
      </c>
      <c r="CU212" s="103">
        <v>1.0018406714769545</v>
      </c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</row>
    <row r="213" spans="1:143" ht="12.75" x14ac:dyDescent="0.2">
      <c r="A213" s="3">
        <f t="shared" si="130"/>
        <v>2032</v>
      </c>
      <c r="B213" s="43">
        <v>48214</v>
      </c>
      <c r="C213" s="43">
        <v>48244</v>
      </c>
      <c r="D213" s="44">
        <f t="shared" si="135"/>
        <v>48214</v>
      </c>
      <c r="E213" s="94">
        <v>167.8749</v>
      </c>
      <c r="F213" s="46">
        <v>139.85749999999999</v>
      </c>
      <c r="G213" s="94">
        <v>145.62790000000001</v>
      </c>
      <c r="H213" s="46">
        <v>138.76769999999999</v>
      </c>
      <c r="I213" s="94">
        <v>160.0778</v>
      </c>
      <c r="J213" s="46">
        <v>132.46170000000001</v>
      </c>
      <c r="K213" s="94">
        <v>158.727</v>
      </c>
      <c r="L213" s="46">
        <v>143.93430000000001</v>
      </c>
      <c r="M213" s="94">
        <v>155.70740000000001</v>
      </c>
      <c r="N213" s="46">
        <v>143.94759999999999</v>
      </c>
      <c r="O213" s="94">
        <f t="shared" si="137"/>
        <v>145.12790000000001</v>
      </c>
      <c r="P213" s="46">
        <f t="shared" si="138"/>
        <v>138.26769999999999</v>
      </c>
      <c r="Q213" s="94">
        <f t="shared" si="139"/>
        <v>145.12790000000001</v>
      </c>
      <c r="R213" s="46">
        <f t="shared" si="140"/>
        <v>138.26769999999999</v>
      </c>
      <c r="S213" s="94">
        <f t="shared" si="141"/>
        <v>147.37790000000001</v>
      </c>
      <c r="T213" s="46">
        <f t="shared" si="142"/>
        <v>137.26769999999999</v>
      </c>
      <c r="U213" s="94">
        <f t="shared" si="143"/>
        <v>160.94448</v>
      </c>
      <c r="V213" s="95">
        <f t="shared" si="144"/>
        <v>135.10773</v>
      </c>
      <c r="W213" s="96">
        <v>9.9684015751252169</v>
      </c>
      <c r="X213" s="96">
        <v>10.335842779298876</v>
      </c>
      <c r="Y213" s="96">
        <v>9.8767410319575628</v>
      </c>
      <c r="Z213" s="96">
        <v>9.8966754611340999</v>
      </c>
      <c r="AA213" s="96">
        <v>9.6834676184637676</v>
      </c>
      <c r="AB213" s="96">
        <v>9.7861466384925926</v>
      </c>
      <c r="AC213" s="96">
        <v>9.8107549802927583</v>
      </c>
      <c r="AD213" s="96">
        <v>9.7127957812222672</v>
      </c>
      <c r="AE213" s="96">
        <v>9.025615361302501</v>
      </c>
      <c r="AF213" s="96">
        <f t="shared" si="145"/>
        <v>10.322225955229149</v>
      </c>
      <c r="AG213" s="96">
        <f t="shared" si="146"/>
        <v>10.083433171438378</v>
      </c>
      <c r="AH213" s="96">
        <f t="shared" si="147"/>
        <v>10.020645006756329</v>
      </c>
      <c r="AI213" s="96">
        <f t="shared" si="148"/>
        <v>10.140943403305339</v>
      </c>
      <c r="AJ213" s="96">
        <f t="shared" si="149"/>
        <v>9.8292947561323558</v>
      </c>
      <c r="AK213" s="126"/>
      <c r="AL213" s="99"/>
      <c r="AM213" s="13"/>
      <c r="AN213" s="13"/>
      <c r="AO213" s="13"/>
      <c r="AP213" s="13"/>
      <c r="AQ213" s="13"/>
      <c r="AR213" s="8">
        <f t="shared" si="150"/>
        <v>10.003092794280677</v>
      </c>
      <c r="AS213" s="8">
        <f t="shared" si="151"/>
        <v>9.9035306446003322</v>
      </c>
      <c r="AT213" s="8">
        <f t="shared" si="152"/>
        <v>10.382228012121555</v>
      </c>
      <c r="AU213" s="8">
        <f t="shared" si="153"/>
        <v>10.278892474093015</v>
      </c>
      <c r="AV213" s="8">
        <f t="shared" si="136"/>
        <v>10.141935981273894</v>
      </c>
      <c r="AW213" s="8"/>
      <c r="AX213" s="8">
        <f t="shared" si="154"/>
        <v>10.074347351581299</v>
      </c>
      <c r="AY213" s="8">
        <f t="shared" si="155"/>
        <v>9.9865039881205053</v>
      </c>
      <c r="AZ213" s="8">
        <f t="shared" si="156"/>
        <v>9.791133833984917</v>
      </c>
      <c r="BA213" s="8">
        <v>10.077494195162529</v>
      </c>
      <c r="BB213" s="8">
        <f t="shared" si="157"/>
        <v>9.9444023347307802</v>
      </c>
      <c r="BC213" s="8">
        <v>9.9102039473597241</v>
      </c>
      <c r="BD213" s="8">
        <f t="shared" si="158"/>
        <v>10.001811814298442</v>
      </c>
      <c r="BE213" s="5"/>
      <c r="BF213" s="60">
        <f t="shared" si="159"/>
        <v>155.82741799999997</v>
      </c>
      <c r="BG213" s="62">
        <f t="shared" si="160"/>
        <v>142.67801399999999</v>
      </c>
      <c r="BH213" s="62">
        <f t="shared" si="161"/>
        <v>148.202877</v>
      </c>
      <c r="BI213" s="62">
        <f t="shared" si="162"/>
        <v>150.65068599999998</v>
      </c>
      <c r="BJ213" s="62">
        <f t="shared" si="163"/>
        <v>142.17801399999999</v>
      </c>
      <c r="BK213" s="62">
        <f t="shared" si="164"/>
        <v>152.366139</v>
      </c>
      <c r="BL213" s="62">
        <f t="shared" si="165"/>
        <v>149.8346775</v>
      </c>
      <c r="BM213" s="62">
        <f t="shared" si="166"/>
        <v>142.17801399999999</v>
      </c>
      <c r="BN213" s="63">
        <f t="shared" si="167"/>
        <v>143.03051399999998</v>
      </c>
      <c r="BO213" s="50"/>
      <c r="BP213" s="104"/>
      <c r="BX213" s="53">
        <f t="shared" si="131"/>
        <v>2032</v>
      </c>
      <c r="BY213" s="97">
        <f t="shared" si="168"/>
        <v>48214</v>
      </c>
      <c r="BZ213" s="56">
        <f t="shared" si="132"/>
        <v>10.195501710008811</v>
      </c>
      <c r="CA213" s="56">
        <f t="shared" si="133"/>
        <v>9.9444023347307802</v>
      </c>
      <c r="CB213" s="56">
        <v>10.074177868631919</v>
      </c>
      <c r="CC213" s="56">
        <v>9.9069602192529747</v>
      </c>
      <c r="CD213" s="56">
        <v>10.074177868631919</v>
      </c>
      <c r="CE213" s="56">
        <f t="shared" si="134"/>
        <v>9.9835672767485306</v>
      </c>
      <c r="CF213" s="1"/>
      <c r="CG213" s="98">
        <v>-0.5</v>
      </c>
      <c r="CH213" s="99">
        <v>-0.5</v>
      </c>
      <c r="CI213" s="99">
        <v>-0.5</v>
      </c>
      <c r="CJ213" s="99">
        <v>-0.5</v>
      </c>
      <c r="CK213" s="99">
        <v>1.75</v>
      </c>
      <c r="CL213" s="99">
        <v>-1.5</v>
      </c>
      <c r="CM213" s="99">
        <v>-6.930419999999998</v>
      </c>
      <c r="CN213" s="100">
        <v>-4.749769999999998</v>
      </c>
      <c r="CO213" s="13"/>
      <c r="CP213" s="101">
        <v>1.0429993380874474</v>
      </c>
      <c r="CQ213" s="102">
        <v>1.0188707522074161</v>
      </c>
      <c r="CR213" s="102">
        <v>1.0125263828352338</v>
      </c>
      <c r="CS213" s="102">
        <v>0.978456619749972</v>
      </c>
      <c r="CT213" s="102">
        <v>1.0440807808304597</v>
      </c>
      <c r="CU213" s="103">
        <v>1.0018897399717799</v>
      </c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</row>
    <row r="214" spans="1:143" ht="12.75" x14ac:dyDescent="0.2">
      <c r="A214" s="3">
        <f t="shared" si="130"/>
        <v>2032</v>
      </c>
      <c r="B214" s="43">
        <v>48245</v>
      </c>
      <c r="C214" s="43">
        <v>48273</v>
      </c>
      <c r="D214" s="44">
        <f t="shared" si="135"/>
        <v>48245</v>
      </c>
      <c r="E214" s="94">
        <v>162.9776</v>
      </c>
      <c r="F214" s="46">
        <v>137.6131</v>
      </c>
      <c r="G214" s="94">
        <v>145.95400000000001</v>
      </c>
      <c r="H214" s="46">
        <v>138.3664</v>
      </c>
      <c r="I214" s="94">
        <v>155.81139999999999</v>
      </c>
      <c r="J214" s="46">
        <v>130.81970000000001</v>
      </c>
      <c r="K214" s="94">
        <v>156.68</v>
      </c>
      <c r="L214" s="46">
        <v>143.0522</v>
      </c>
      <c r="M214" s="94">
        <v>152.08930000000001</v>
      </c>
      <c r="N214" s="46">
        <v>142.12039999999999</v>
      </c>
      <c r="O214" s="94">
        <f t="shared" si="137"/>
        <v>144.95400000000001</v>
      </c>
      <c r="P214" s="46">
        <f t="shared" si="138"/>
        <v>137.1164</v>
      </c>
      <c r="Q214" s="94">
        <f t="shared" si="139"/>
        <v>145.95400000000001</v>
      </c>
      <c r="R214" s="46">
        <f t="shared" si="140"/>
        <v>137.8664</v>
      </c>
      <c r="S214" s="94">
        <f t="shared" si="141"/>
        <v>148.45400000000001</v>
      </c>
      <c r="T214" s="46">
        <f t="shared" si="142"/>
        <v>140.6164</v>
      </c>
      <c r="U214" s="94">
        <f t="shared" si="143"/>
        <v>159.25573</v>
      </c>
      <c r="V214" s="95">
        <f t="shared" si="144"/>
        <v>133.12799000000001</v>
      </c>
      <c r="W214" s="96">
        <v>9.8724771278621706</v>
      </c>
      <c r="X214" s="96">
        <v>10.177610829516178</v>
      </c>
      <c r="Y214" s="96">
        <v>9.6335624580058141</v>
      </c>
      <c r="Z214" s="96">
        <v>9.6381322567192598</v>
      </c>
      <c r="AA214" s="96">
        <v>9.4496436675927402</v>
      </c>
      <c r="AB214" s="96">
        <v>9.6030629626135617</v>
      </c>
      <c r="AC214" s="96">
        <v>9.6292487241474944</v>
      </c>
      <c r="AD214" s="96">
        <v>9.5331030501834384</v>
      </c>
      <c r="AE214" s="96">
        <v>8.9603189841309625</v>
      </c>
      <c r="AF214" s="96">
        <f t="shared" si="145"/>
        <v>10.062695078784568</v>
      </c>
      <c r="AG214" s="96">
        <f t="shared" si="146"/>
        <v>9.8243960624987121</v>
      </c>
      <c r="AH214" s="96">
        <f t="shared" si="147"/>
        <v>9.7619785297059973</v>
      </c>
      <c r="AI214" s="96">
        <f t="shared" si="148"/>
        <v>9.9593976011316254</v>
      </c>
      <c r="AJ214" s="96">
        <f t="shared" si="149"/>
        <v>9.6477886154104375</v>
      </c>
      <c r="AK214" s="126"/>
      <c r="AL214" s="99"/>
      <c r="AM214" s="13"/>
      <c r="AN214" s="13"/>
      <c r="AO214" s="13"/>
      <c r="AP214" s="13"/>
      <c r="AQ214" s="13"/>
      <c r="AR214" s="8">
        <f t="shared" si="150"/>
        <v>9.8186164693032776</v>
      </c>
      <c r="AS214" s="8">
        <f t="shared" si="151"/>
        <v>9.7208975202596193</v>
      </c>
      <c r="AT214" s="8">
        <f t="shared" si="152"/>
        <v>10.19076006615744</v>
      </c>
      <c r="AU214" s="8">
        <f t="shared" si="153"/>
        <v>10.089337585752686</v>
      </c>
      <c r="AV214" s="8">
        <f t="shared" si="136"/>
        <v>9.954902910368256</v>
      </c>
      <c r="AW214" s="8"/>
      <c r="AX214" s="8">
        <f t="shared" si="154"/>
        <v>9.811279378021224</v>
      </c>
      <c r="AY214" s="8">
        <f t="shared" si="155"/>
        <v>9.8023271680847213</v>
      </c>
      <c r="AZ214" s="8">
        <f t="shared" si="156"/>
        <v>9.6079870164090586</v>
      </c>
      <c r="BA214" s="8">
        <v>9.8136745323998458</v>
      </c>
      <c r="BB214" s="8">
        <f t="shared" si="157"/>
        <v>9.7048040655730521</v>
      </c>
      <c r="BC214" s="8">
        <v>9.6507218243526864</v>
      </c>
      <c r="BD214" s="8">
        <f t="shared" si="158"/>
        <v>9.7420999062975984</v>
      </c>
      <c r="BE214" s="5"/>
      <c r="BF214" s="60">
        <f t="shared" si="159"/>
        <v>152.070865</v>
      </c>
      <c r="BG214" s="62">
        <f t="shared" si="160"/>
        <v>142.69133199999999</v>
      </c>
      <c r="BH214" s="62">
        <f t="shared" si="161"/>
        <v>145.06496899999999</v>
      </c>
      <c r="BI214" s="62">
        <f t="shared" si="162"/>
        <v>147.802673</v>
      </c>
      <c r="BJ214" s="62">
        <f t="shared" si="163"/>
        <v>142.47633200000001</v>
      </c>
      <c r="BK214" s="62">
        <f t="shared" si="164"/>
        <v>150.82004599999999</v>
      </c>
      <c r="BL214" s="62">
        <f t="shared" si="165"/>
        <v>148.02080180000002</v>
      </c>
      <c r="BM214" s="62">
        <f t="shared" si="166"/>
        <v>141.583832</v>
      </c>
      <c r="BN214" s="63">
        <f t="shared" si="167"/>
        <v>145.083832</v>
      </c>
      <c r="BO214" s="50"/>
      <c r="BP214" s="104"/>
      <c r="BX214" s="53">
        <f t="shared" si="131"/>
        <v>2032</v>
      </c>
      <c r="BY214" s="97">
        <f t="shared" si="168"/>
        <v>48245</v>
      </c>
      <c r="BZ214" s="56">
        <f t="shared" si="132"/>
        <v>9.9452922502374879</v>
      </c>
      <c r="CA214" s="56">
        <f t="shared" si="133"/>
        <v>9.7048040655730521</v>
      </c>
      <c r="CB214" s="56">
        <v>9.8103582058692336</v>
      </c>
      <c r="CC214" s="56">
        <v>9.6474776227461891</v>
      </c>
      <c r="CD214" s="56">
        <v>9.8103582058692336</v>
      </c>
      <c r="CE214" s="56">
        <f t="shared" si="134"/>
        <v>9.7436001678907438</v>
      </c>
      <c r="CF214" s="1"/>
      <c r="CG214" s="98">
        <v>-1</v>
      </c>
      <c r="CH214" s="99">
        <v>-1.25</v>
      </c>
      <c r="CI214" s="99">
        <v>0</v>
      </c>
      <c r="CJ214" s="99">
        <v>-0.5</v>
      </c>
      <c r="CK214" s="99">
        <v>2.5</v>
      </c>
      <c r="CL214" s="99">
        <v>2.25</v>
      </c>
      <c r="CM214" s="99">
        <v>-3.7218699999999956</v>
      </c>
      <c r="CN214" s="100">
        <v>-4.4851099999999988</v>
      </c>
      <c r="CO214" s="13"/>
      <c r="CP214" s="101">
        <v>1.044050321240334</v>
      </c>
      <c r="CQ214" s="102">
        <v>1.0193257158978699</v>
      </c>
      <c r="CR214" s="102">
        <v>1.0128496133574425</v>
      </c>
      <c r="CS214" s="102">
        <v>0.98044345272445144</v>
      </c>
      <c r="CT214" s="102">
        <v>1.0447172918098251</v>
      </c>
      <c r="CU214" s="103">
        <v>1.0019253725595902</v>
      </c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</row>
    <row r="215" spans="1:143" ht="12.75" x14ac:dyDescent="0.2">
      <c r="A215" s="3">
        <f t="shared" si="130"/>
        <v>2032</v>
      </c>
      <c r="B215" s="43">
        <v>48274</v>
      </c>
      <c r="C215" s="43">
        <v>48304</v>
      </c>
      <c r="D215" s="44">
        <f t="shared" si="135"/>
        <v>48274</v>
      </c>
      <c r="E215" s="94">
        <v>136.30109999999999</v>
      </c>
      <c r="F215" s="46">
        <v>123.48</v>
      </c>
      <c r="G215" s="94">
        <v>134.93020000000001</v>
      </c>
      <c r="H215" s="46">
        <v>130.8699</v>
      </c>
      <c r="I215" s="94">
        <v>129.27099999999999</v>
      </c>
      <c r="J215" s="46">
        <v>117.8888</v>
      </c>
      <c r="K215" s="94">
        <v>141.70769999999999</v>
      </c>
      <c r="L215" s="46">
        <v>133.5369</v>
      </c>
      <c r="M215" s="94">
        <v>139.7371</v>
      </c>
      <c r="N215" s="46">
        <v>132.94</v>
      </c>
      <c r="O215" s="94">
        <f t="shared" si="137"/>
        <v>133.93020000000001</v>
      </c>
      <c r="P215" s="46">
        <f t="shared" si="138"/>
        <v>129.3699</v>
      </c>
      <c r="Q215" s="94">
        <f t="shared" si="139"/>
        <v>134.93020000000001</v>
      </c>
      <c r="R215" s="46">
        <f t="shared" si="140"/>
        <v>130.3699</v>
      </c>
      <c r="S215" s="94">
        <f t="shared" si="141"/>
        <v>137.18020000000001</v>
      </c>
      <c r="T215" s="46">
        <f t="shared" si="142"/>
        <v>132.8699</v>
      </c>
      <c r="U215" s="94">
        <f t="shared" si="143"/>
        <v>132.98294999999999</v>
      </c>
      <c r="V215" s="95">
        <f t="shared" si="144"/>
        <v>120.96530000000001</v>
      </c>
      <c r="W215" s="96">
        <v>9.1556880706296671</v>
      </c>
      <c r="X215" s="96">
        <v>9.3333534313397362</v>
      </c>
      <c r="Y215" s="96">
        <v>8.9695541205997298</v>
      </c>
      <c r="Z215" s="96">
        <v>9.0387987744242633</v>
      </c>
      <c r="AA215" s="96">
        <v>8.8441302653347211</v>
      </c>
      <c r="AB215" s="96">
        <v>9.454285913028917</v>
      </c>
      <c r="AC215" s="96">
        <v>9.4761128440397062</v>
      </c>
      <c r="AD215" s="96">
        <v>9.3814949468493456</v>
      </c>
      <c r="AE215" s="96">
        <v>8.7375970234107054</v>
      </c>
      <c r="AF215" s="96">
        <f t="shared" si="145"/>
        <v>9.4603951455381861</v>
      </c>
      <c r="AG215" s="96">
        <f t="shared" si="146"/>
        <v>9.2235793592425921</v>
      </c>
      <c r="AH215" s="96">
        <f t="shared" si="147"/>
        <v>9.1621506297076678</v>
      </c>
      <c r="AI215" s="96">
        <f t="shared" si="148"/>
        <v>9.8025949466374396</v>
      </c>
      <c r="AJ215" s="96">
        <f t="shared" si="149"/>
        <v>9.4946527423885083</v>
      </c>
      <c r="AK215" s="126"/>
      <c r="AL215" s="99"/>
      <c r="AM215" s="13"/>
      <c r="AN215" s="13"/>
      <c r="AO215" s="13"/>
      <c r="AP215" s="13"/>
      <c r="AQ215" s="13"/>
      <c r="AR215" s="8">
        <f t="shared" si="150"/>
        <v>9.6629747576376737</v>
      </c>
      <c r="AS215" s="8">
        <f t="shared" si="151"/>
        <v>9.5668085850689568</v>
      </c>
      <c r="AT215" s="8">
        <f t="shared" si="152"/>
        <v>10.029219560390084</v>
      </c>
      <c r="AU215" s="8">
        <f t="shared" si="153"/>
        <v>9.9294087064215955</v>
      </c>
      <c r="AV215" s="8">
        <f t="shared" si="136"/>
        <v>9.7971029023795779</v>
      </c>
      <c r="AW215" s="8"/>
      <c r="AX215" s="8">
        <f t="shared" si="154"/>
        <v>9.2014569499636369</v>
      </c>
      <c r="AY215" s="8">
        <f t="shared" si="155"/>
        <v>9.6469381471737243</v>
      </c>
      <c r="AZ215" s="8">
        <f t="shared" si="156"/>
        <v>9.4591586567591417</v>
      </c>
      <c r="BA215" s="8">
        <v>9.2021097589247205</v>
      </c>
      <c r="BB215" s="8">
        <f t="shared" si="157"/>
        <v>9.0843374170865072</v>
      </c>
      <c r="BC215" s="8">
        <v>9.0492119743443062</v>
      </c>
      <c r="BD215" s="8">
        <f t="shared" si="158"/>
        <v>9.1400572319681199</v>
      </c>
      <c r="BE215" s="5"/>
      <c r="BF215" s="60">
        <f t="shared" si="159"/>
        <v>130.788027</v>
      </c>
      <c r="BG215" s="62">
        <f t="shared" si="160"/>
        <v>133.184271</v>
      </c>
      <c r="BH215" s="62">
        <f t="shared" si="161"/>
        <v>124.37665399999999</v>
      </c>
      <c r="BI215" s="62">
        <f t="shared" si="162"/>
        <v>136.814347</v>
      </c>
      <c r="BJ215" s="62">
        <f t="shared" si="163"/>
        <v>132.96927099999999</v>
      </c>
      <c r="BK215" s="62">
        <f t="shared" si="164"/>
        <v>138.194256</v>
      </c>
      <c r="BL215" s="62">
        <f t="shared" si="165"/>
        <v>127.8153605</v>
      </c>
      <c r="BM215" s="62">
        <f t="shared" si="166"/>
        <v>131.96927099999999</v>
      </c>
      <c r="BN215" s="63">
        <f t="shared" si="167"/>
        <v>135.32677100000001</v>
      </c>
      <c r="BO215" s="50"/>
      <c r="BP215" s="104"/>
      <c r="BX215" s="53">
        <f t="shared" si="131"/>
        <v>2032</v>
      </c>
      <c r="BY215" s="97">
        <f t="shared" si="168"/>
        <v>48274</v>
      </c>
      <c r="BZ215" s="56">
        <f t="shared" si="132"/>
        <v>9.2620858119145293</v>
      </c>
      <c r="CA215" s="56">
        <f t="shared" si="133"/>
        <v>9.0843374170865072</v>
      </c>
      <c r="CB215" s="56">
        <v>9.1987934323941083</v>
      </c>
      <c r="CC215" s="56">
        <v>9.0459666751101242</v>
      </c>
      <c r="CD215" s="56">
        <v>9.1987934323941083</v>
      </c>
      <c r="CE215" s="56">
        <f t="shared" si="134"/>
        <v>9.1221783675438441</v>
      </c>
      <c r="CF215" s="1"/>
      <c r="CG215" s="98">
        <v>-1</v>
      </c>
      <c r="CH215" s="99">
        <v>-1.5</v>
      </c>
      <c r="CI215" s="99">
        <v>0</v>
      </c>
      <c r="CJ215" s="99">
        <v>-0.5</v>
      </c>
      <c r="CK215" s="99">
        <v>2.2499999999999929</v>
      </c>
      <c r="CL215" s="99">
        <v>2</v>
      </c>
      <c r="CM215" s="99">
        <v>-3.3181500000000099</v>
      </c>
      <c r="CN215" s="100">
        <v>-2.5146999999999977</v>
      </c>
      <c r="CO215" s="13"/>
      <c r="CP215" s="101">
        <v>1.0466429645836182</v>
      </c>
      <c r="CQ215" s="102">
        <v>1.0204430466292904</v>
      </c>
      <c r="CR215" s="102">
        <v>1.013646930124436</v>
      </c>
      <c r="CS215" s="102">
        <v>0.97846301107616573</v>
      </c>
      <c r="CT215" s="102">
        <v>1.0448862363806437</v>
      </c>
      <c r="CU215" s="103">
        <v>1.0019564877132572</v>
      </c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</row>
    <row r="216" spans="1:143" ht="12.75" x14ac:dyDescent="0.2">
      <c r="A216" s="3">
        <f t="shared" si="130"/>
        <v>2032</v>
      </c>
      <c r="B216" s="43">
        <v>48305</v>
      </c>
      <c r="C216" s="43">
        <v>48334</v>
      </c>
      <c r="D216" s="44">
        <f t="shared" si="135"/>
        <v>48305</v>
      </c>
      <c r="E216" s="94">
        <v>130.60329999999999</v>
      </c>
      <c r="F216" s="46">
        <v>121.5771</v>
      </c>
      <c r="G216" s="94">
        <v>135.07239999999999</v>
      </c>
      <c r="H216" s="46">
        <v>130.72059999999999</v>
      </c>
      <c r="I216" s="94">
        <v>123.9966</v>
      </c>
      <c r="J216" s="46">
        <v>115.9821</v>
      </c>
      <c r="K216" s="94">
        <v>143.13159999999999</v>
      </c>
      <c r="L216" s="46">
        <v>134.6824</v>
      </c>
      <c r="M216" s="94">
        <v>139.6892</v>
      </c>
      <c r="N216" s="46">
        <v>132.89830000000001</v>
      </c>
      <c r="O216" s="94">
        <f t="shared" si="137"/>
        <v>133.82239999999999</v>
      </c>
      <c r="P216" s="46">
        <f t="shared" si="138"/>
        <v>129.72059999999999</v>
      </c>
      <c r="Q216" s="94">
        <f t="shared" si="139"/>
        <v>132.07239999999999</v>
      </c>
      <c r="R216" s="46">
        <f t="shared" si="140"/>
        <v>129.97059999999999</v>
      </c>
      <c r="S216" s="94">
        <f t="shared" si="141"/>
        <v>137.32239999999999</v>
      </c>
      <c r="T216" s="46">
        <f t="shared" si="142"/>
        <v>128.72059999999999</v>
      </c>
      <c r="U216" s="94">
        <f t="shared" si="143"/>
        <v>130.05351999999999</v>
      </c>
      <c r="V216" s="95">
        <f t="shared" si="144"/>
        <v>125.58779000000001</v>
      </c>
      <c r="W216" s="96">
        <v>9.0702216700243579</v>
      </c>
      <c r="X216" s="96">
        <v>9.312915259221791</v>
      </c>
      <c r="Y216" s="96">
        <v>8.8310721209367351</v>
      </c>
      <c r="Z216" s="96">
        <v>8.8526366257535845</v>
      </c>
      <c r="AA216" s="96">
        <v>8.4138610753595096</v>
      </c>
      <c r="AB216" s="96">
        <v>9.3357643537141115</v>
      </c>
      <c r="AC216" s="96">
        <v>9.2301560635966471</v>
      </c>
      <c r="AD216" s="96">
        <v>8.7975743046878918</v>
      </c>
      <c r="AE216" s="96">
        <v>8.463595546675343</v>
      </c>
      <c r="AF216" s="96">
        <f t="shared" si="145"/>
        <v>9.2595236995274703</v>
      </c>
      <c r="AG216" s="96">
        <f t="shared" si="146"/>
        <v>9.0300008271100616</v>
      </c>
      <c r="AH216" s="96">
        <f t="shared" si="147"/>
        <v>8.9732690024253081</v>
      </c>
      <c r="AI216" s="96">
        <f t="shared" si="148"/>
        <v>9.1656539961566121</v>
      </c>
      <c r="AJ216" s="96">
        <f t="shared" si="149"/>
        <v>9.2486959737380463</v>
      </c>
      <c r="AK216" s="126"/>
      <c r="AL216" s="99"/>
      <c r="AM216" s="13"/>
      <c r="AN216" s="13"/>
      <c r="AO216" s="13"/>
      <c r="AP216" s="13"/>
      <c r="AQ216" s="13"/>
      <c r="AR216" s="8">
        <f t="shared" si="150"/>
        <v>9.4129932753294518</v>
      </c>
      <c r="AS216" s="8">
        <f t="shared" si="151"/>
        <v>8.9733329857586064</v>
      </c>
      <c r="AT216" s="8">
        <f t="shared" si="152"/>
        <v>9.7697638228991952</v>
      </c>
      <c r="AU216" s="8">
        <f t="shared" si="153"/>
        <v>9.3134404839751852</v>
      </c>
      <c r="AV216" s="8">
        <f t="shared" si="136"/>
        <v>9.3673826419906092</v>
      </c>
      <c r="AW216" s="8"/>
      <c r="AX216" s="8">
        <f t="shared" si="154"/>
        <v>9.0120367742710457</v>
      </c>
      <c r="AY216" s="8">
        <f t="shared" si="155"/>
        <v>9.3973625201386568</v>
      </c>
      <c r="AZ216" s="8">
        <f t="shared" si="156"/>
        <v>9.3405962218592808</v>
      </c>
      <c r="BA216" s="8">
        <v>9.0121484453424578</v>
      </c>
      <c r="BB216" s="8">
        <f t="shared" si="157"/>
        <v>8.6434426635510917</v>
      </c>
      <c r="BC216" s="8">
        <v>8.8623738728117818</v>
      </c>
      <c r="BD216" s="8">
        <f t="shared" si="158"/>
        <v>8.9530535668042042</v>
      </c>
      <c r="BE216" s="5"/>
      <c r="BF216" s="60">
        <f t="shared" si="159"/>
        <v>126.72203399999999</v>
      </c>
      <c r="BG216" s="62">
        <f t="shared" si="160"/>
        <v>133.20112599999999</v>
      </c>
      <c r="BH216" s="62">
        <f t="shared" si="161"/>
        <v>120.550365</v>
      </c>
      <c r="BI216" s="62">
        <f t="shared" si="162"/>
        <v>136.769113</v>
      </c>
      <c r="BJ216" s="62">
        <f t="shared" si="163"/>
        <v>131.16862599999996</v>
      </c>
      <c r="BK216" s="62">
        <f t="shared" si="164"/>
        <v>139.49844400000001</v>
      </c>
      <c r="BL216" s="62">
        <f t="shared" si="165"/>
        <v>128.13325609999998</v>
      </c>
      <c r="BM216" s="62">
        <f t="shared" si="166"/>
        <v>132.05862599999998</v>
      </c>
      <c r="BN216" s="63">
        <f t="shared" si="167"/>
        <v>133.623626</v>
      </c>
      <c r="BO216" s="50"/>
      <c r="BP216" s="104"/>
      <c r="BX216" s="53">
        <f t="shared" si="131"/>
        <v>2032</v>
      </c>
      <c r="BY216" s="97">
        <f t="shared" si="168"/>
        <v>48305</v>
      </c>
      <c r="BZ216" s="56">
        <f t="shared" si="132"/>
        <v>9.1195999598073225</v>
      </c>
      <c r="CA216" s="56">
        <f t="shared" si="133"/>
        <v>8.6434426635510917</v>
      </c>
      <c r="CB216" s="56">
        <v>9.0088321188118474</v>
      </c>
      <c r="CC216" s="56">
        <v>8.8591282326377581</v>
      </c>
      <c r="CD216" s="56">
        <v>9.0088321188118474</v>
      </c>
      <c r="CE216" s="56">
        <f t="shared" si="134"/>
        <v>8.6806048967154243</v>
      </c>
      <c r="CF216" s="1"/>
      <c r="CG216" s="98">
        <v>-1.25</v>
      </c>
      <c r="CH216" s="99">
        <v>-1</v>
      </c>
      <c r="CI216" s="99">
        <v>-3</v>
      </c>
      <c r="CJ216" s="99">
        <v>-0.75</v>
      </c>
      <c r="CK216" s="99">
        <v>2.2499999999999929</v>
      </c>
      <c r="CL216" s="99">
        <v>-2</v>
      </c>
      <c r="CM216" s="99">
        <v>-0.54977999999999838</v>
      </c>
      <c r="CN216" s="100">
        <v>4.0106900000000039</v>
      </c>
      <c r="CO216" s="13"/>
      <c r="CP216" s="101">
        <v>1.0459622472914107</v>
      </c>
      <c r="CQ216" s="102">
        <v>1.0200351837372947</v>
      </c>
      <c r="CR216" s="102">
        <v>1.0136267173014633</v>
      </c>
      <c r="CS216" s="102">
        <v>0.95043560817603046</v>
      </c>
      <c r="CT216" s="102">
        <v>1.0418387704065863</v>
      </c>
      <c r="CU216" s="103">
        <v>1.0020086236910468</v>
      </c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</row>
    <row r="217" spans="1:143" ht="12.75" x14ac:dyDescent="0.2">
      <c r="A217" s="3">
        <f t="shared" si="130"/>
        <v>2032</v>
      </c>
      <c r="B217" s="43">
        <v>48335</v>
      </c>
      <c r="C217" s="43">
        <v>48365</v>
      </c>
      <c r="D217" s="44">
        <f t="shared" si="135"/>
        <v>48335</v>
      </c>
      <c r="E217" s="94">
        <v>122.5115</v>
      </c>
      <c r="F217" s="46">
        <v>115.3433</v>
      </c>
      <c r="G217" s="94">
        <v>134.31700000000001</v>
      </c>
      <c r="H217" s="46">
        <v>130.63890000000001</v>
      </c>
      <c r="I217" s="94">
        <v>115.22620000000001</v>
      </c>
      <c r="J217" s="46">
        <v>108.3907</v>
      </c>
      <c r="K217" s="94">
        <v>135.37100000000001</v>
      </c>
      <c r="L217" s="46">
        <v>129.816</v>
      </c>
      <c r="M217" s="94">
        <v>137.8939</v>
      </c>
      <c r="N217" s="46">
        <v>132.03049999999999</v>
      </c>
      <c r="O217" s="94">
        <f t="shared" si="137"/>
        <v>133.31700000000001</v>
      </c>
      <c r="P217" s="46">
        <f t="shared" si="138"/>
        <v>129.13890000000001</v>
      </c>
      <c r="Q217" s="94">
        <f t="shared" si="139"/>
        <v>133.31700000000001</v>
      </c>
      <c r="R217" s="46">
        <f t="shared" si="140"/>
        <v>129.63890000000001</v>
      </c>
      <c r="S217" s="94">
        <f t="shared" si="141"/>
        <v>137.06700000000001</v>
      </c>
      <c r="T217" s="46">
        <f t="shared" si="142"/>
        <v>128.63890000000001</v>
      </c>
      <c r="U217" s="94">
        <f t="shared" si="143"/>
        <v>121.80454</v>
      </c>
      <c r="V217" s="95">
        <f t="shared" si="144"/>
        <v>116.82818</v>
      </c>
      <c r="W217" s="96">
        <v>9.1488886855479201</v>
      </c>
      <c r="X217" s="96">
        <v>9.5918347205705263</v>
      </c>
      <c r="Y217" s="96">
        <v>8.9061101852018183</v>
      </c>
      <c r="Z217" s="96">
        <v>8.8877591301130838</v>
      </c>
      <c r="AA217" s="96">
        <v>8.4489825696204903</v>
      </c>
      <c r="AB217" s="96">
        <v>9.3017560146586131</v>
      </c>
      <c r="AC217" s="96">
        <v>8.9445899567003462</v>
      </c>
      <c r="AD217" s="96">
        <v>8.8392320094057624</v>
      </c>
      <c r="AE217" s="96">
        <v>8.5236006323782956</v>
      </c>
      <c r="AF217" s="96">
        <f t="shared" si="145"/>
        <v>9.29563593282451</v>
      </c>
      <c r="AG217" s="96">
        <f t="shared" si="146"/>
        <v>9.0657417349326153</v>
      </c>
      <c r="AH217" s="96">
        <f t="shared" si="147"/>
        <v>9.0086389825530162</v>
      </c>
      <c r="AI217" s="96">
        <f t="shared" si="148"/>
        <v>9.2090422893769865</v>
      </c>
      <c r="AJ217" s="96">
        <f t="shared" si="149"/>
        <v>8.96312976011491</v>
      </c>
      <c r="AK217" s="126"/>
      <c r="AL217" s="99"/>
      <c r="AM217" s="13"/>
      <c r="AN217" s="13"/>
      <c r="AO217" s="13"/>
      <c r="AP217" s="13"/>
      <c r="AQ217" s="13"/>
      <c r="AR217" s="8">
        <f t="shared" si="150"/>
        <v>9.1227543212728399</v>
      </c>
      <c r="AS217" s="8">
        <f t="shared" si="151"/>
        <v>9.0156723543101567</v>
      </c>
      <c r="AT217" s="8">
        <f t="shared" si="152"/>
        <v>9.468524862404939</v>
      </c>
      <c r="AU217" s="8">
        <f t="shared" si="153"/>
        <v>9.3573845073124673</v>
      </c>
      <c r="AV217" s="8">
        <f t="shared" si="136"/>
        <v>9.2410840113251016</v>
      </c>
      <c r="AW217" s="8"/>
      <c r="AX217" s="8">
        <f t="shared" si="154"/>
        <v>9.0477739581940213</v>
      </c>
      <c r="AY217" s="8">
        <f t="shared" si="155"/>
        <v>9.1075947810252114</v>
      </c>
      <c r="AZ217" s="8">
        <f t="shared" si="156"/>
        <v>9.306576154045203</v>
      </c>
      <c r="BA217" s="8">
        <v>9.0479876774368879</v>
      </c>
      <c r="BB217" s="8">
        <f t="shared" si="157"/>
        <v>8.6794314884931776</v>
      </c>
      <c r="BC217" s="8">
        <v>8.8976238611311498</v>
      </c>
      <c r="BD217" s="8">
        <f t="shared" si="158"/>
        <v>8.988334836879039</v>
      </c>
      <c r="BE217" s="5"/>
      <c r="BF217" s="60">
        <f t="shared" si="159"/>
        <v>119.42917399999999</v>
      </c>
      <c r="BG217" s="62">
        <f t="shared" si="160"/>
        <v>132.73541699999998</v>
      </c>
      <c r="BH217" s="62">
        <f t="shared" si="161"/>
        <v>112.286935</v>
      </c>
      <c r="BI217" s="62">
        <f t="shared" si="162"/>
        <v>135.37263799999999</v>
      </c>
      <c r="BJ217" s="62">
        <f t="shared" si="163"/>
        <v>131.73541700000001</v>
      </c>
      <c r="BK217" s="62">
        <f t="shared" si="164"/>
        <v>132.98235</v>
      </c>
      <c r="BL217" s="62">
        <f t="shared" si="165"/>
        <v>119.6647052</v>
      </c>
      <c r="BM217" s="62">
        <f t="shared" si="166"/>
        <v>131.52041700000001</v>
      </c>
      <c r="BN217" s="63">
        <f t="shared" si="167"/>
        <v>133.44291700000002</v>
      </c>
      <c r="BO217" s="50"/>
      <c r="BP217" s="104"/>
      <c r="BX217" s="53">
        <f t="shared" si="131"/>
        <v>2032</v>
      </c>
      <c r="BY217" s="97">
        <f t="shared" si="168"/>
        <v>48335</v>
      </c>
      <c r="BZ217" s="56">
        <f t="shared" si="132"/>
        <v>9.1968075575695227</v>
      </c>
      <c r="CA217" s="56">
        <f t="shared" si="133"/>
        <v>8.6794314884931776</v>
      </c>
      <c r="CB217" s="56">
        <v>9.0446713509062757</v>
      </c>
      <c r="CC217" s="56">
        <v>8.894378285280867</v>
      </c>
      <c r="CD217" s="56">
        <v>9.0446713509062757</v>
      </c>
      <c r="CE217" s="56">
        <f t="shared" si="134"/>
        <v>8.7166491231737382</v>
      </c>
      <c r="CF217" s="1"/>
      <c r="CG217" s="98">
        <v>-1</v>
      </c>
      <c r="CH217" s="99">
        <v>-1.5</v>
      </c>
      <c r="CI217" s="99">
        <v>-1</v>
      </c>
      <c r="CJ217" s="99">
        <v>-1</v>
      </c>
      <c r="CK217" s="99">
        <v>2.75</v>
      </c>
      <c r="CL217" s="99">
        <v>-2</v>
      </c>
      <c r="CM217" s="99">
        <v>-0.70696000000000225</v>
      </c>
      <c r="CN217" s="100">
        <v>1.4848799999999969</v>
      </c>
      <c r="CO217" s="13"/>
      <c r="CP217" s="101">
        <v>1.0458919730767091</v>
      </c>
      <c r="CQ217" s="102">
        <v>1.0200255882516549</v>
      </c>
      <c r="CR217" s="102">
        <v>1.0136007120209156</v>
      </c>
      <c r="CS217" s="102">
        <v>0.95063136229626743</v>
      </c>
      <c r="CT217" s="102">
        <v>1.0418373767741034</v>
      </c>
      <c r="CU217" s="103">
        <v>1.0020727393323017</v>
      </c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</row>
    <row r="218" spans="1:143" ht="12.75" x14ac:dyDescent="0.2">
      <c r="A218" s="3">
        <f t="shared" si="130"/>
        <v>2032</v>
      </c>
      <c r="B218" s="43">
        <v>48366</v>
      </c>
      <c r="C218" s="43">
        <v>48395</v>
      </c>
      <c r="D218" s="44">
        <f t="shared" si="135"/>
        <v>48366</v>
      </c>
      <c r="E218" s="94">
        <v>144.1138</v>
      </c>
      <c r="F218" s="46">
        <v>120.678</v>
      </c>
      <c r="G218" s="94">
        <v>154.10759999999999</v>
      </c>
      <c r="H218" s="46">
        <v>133.75069999999999</v>
      </c>
      <c r="I218" s="94">
        <v>135.86080000000001</v>
      </c>
      <c r="J218" s="46">
        <v>113.4562</v>
      </c>
      <c r="K218" s="94">
        <v>158.05529999999999</v>
      </c>
      <c r="L218" s="46">
        <v>134.489</v>
      </c>
      <c r="M218" s="94">
        <v>157.27279999999999</v>
      </c>
      <c r="N218" s="46">
        <v>134.4922</v>
      </c>
      <c r="O218" s="94">
        <f t="shared" si="137"/>
        <v>153.85759999999999</v>
      </c>
      <c r="P218" s="46">
        <f t="shared" si="138"/>
        <v>133.00069999999999</v>
      </c>
      <c r="Q218" s="94">
        <f t="shared" si="139"/>
        <v>154.10759999999999</v>
      </c>
      <c r="R218" s="46">
        <f t="shared" si="140"/>
        <v>133.00069999999999</v>
      </c>
      <c r="S218" s="94">
        <f t="shared" si="141"/>
        <v>157.10759999999999</v>
      </c>
      <c r="T218" s="46">
        <f t="shared" si="142"/>
        <v>131.75069999999999</v>
      </c>
      <c r="U218" s="94">
        <f t="shared" si="143"/>
        <v>146.15620999999999</v>
      </c>
      <c r="V218" s="95">
        <f t="shared" si="144"/>
        <v>125.27835</v>
      </c>
      <c r="W218" s="96">
        <v>9.343740131602571</v>
      </c>
      <c r="X218" s="96">
        <v>9.6314283174077122</v>
      </c>
      <c r="Y218" s="96">
        <v>8.9713376990115616</v>
      </c>
      <c r="Z218" s="96">
        <v>8.9359035551489523</v>
      </c>
      <c r="AA218" s="96">
        <v>8.4971299013718244</v>
      </c>
      <c r="AB218" s="96">
        <v>9.3709541618031604</v>
      </c>
      <c r="AC218" s="96">
        <v>9.0071249760611583</v>
      </c>
      <c r="AD218" s="96">
        <v>8.8132419978579026</v>
      </c>
      <c r="AE218" s="96">
        <v>8.5858832739742486</v>
      </c>
      <c r="AF218" s="96">
        <f t="shared" si="145"/>
        <v>9.3451372361788323</v>
      </c>
      <c r="AG218" s="96">
        <f t="shared" si="146"/>
        <v>9.1145029719680917</v>
      </c>
      <c r="AH218" s="96">
        <f t="shared" si="147"/>
        <v>9.0569062050215745</v>
      </c>
      <c r="AI218" s="96">
        <f t="shared" si="148"/>
        <v>9.1853992330524914</v>
      </c>
      <c r="AJ218" s="96">
        <f t="shared" si="149"/>
        <v>9.0256647672954688</v>
      </c>
      <c r="AK218" s="126"/>
      <c r="AL218" s="99"/>
      <c r="AM218" s="13"/>
      <c r="AN218" s="13"/>
      <c r="AO218" s="13"/>
      <c r="AP218" s="13"/>
      <c r="AQ218" s="13"/>
      <c r="AR218" s="8">
        <f t="shared" si="150"/>
        <v>9.1863126293944077</v>
      </c>
      <c r="AS218" s="8">
        <f t="shared" si="151"/>
        <v>8.9892570564670216</v>
      </c>
      <c r="AT218" s="8">
        <f t="shared" si="152"/>
        <v>9.5344920194722853</v>
      </c>
      <c r="AU218" s="8">
        <f t="shared" si="153"/>
        <v>9.3299680742245084</v>
      </c>
      <c r="AV218" s="8">
        <f t="shared" si="136"/>
        <v>9.2600074448895562</v>
      </c>
      <c r="AW218" s="8"/>
      <c r="AX218" s="8">
        <f t="shared" si="154"/>
        <v>9.0967609596550183</v>
      </c>
      <c r="AY218" s="8">
        <f t="shared" si="155"/>
        <v>9.1710498996054355</v>
      </c>
      <c r="AZ218" s="8">
        <f t="shared" si="156"/>
        <v>9.3757981661706502</v>
      </c>
      <c r="BA218" s="8">
        <v>9.0971148088598337</v>
      </c>
      <c r="BB218" s="8">
        <f t="shared" si="157"/>
        <v>8.7287678259778936</v>
      </c>
      <c r="BC218" s="8">
        <v>8.9459432783625292</v>
      </c>
      <c r="BD218" s="8">
        <f t="shared" si="158"/>
        <v>9.0366968911591687</v>
      </c>
      <c r="BE218" s="5"/>
      <c r="BF218" s="60">
        <f t="shared" si="159"/>
        <v>134.036406</v>
      </c>
      <c r="BG218" s="62">
        <f t="shared" si="160"/>
        <v>145.35413299999999</v>
      </c>
      <c r="BH218" s="62">
        <f t="shared" si="161"/>
        <v>126.226822</v>
      </c>
      <c r="BI218" s="62">
        <f t="shared" si="162"/>
        <v>147.47714199999999</v>
      </c>
      <c r="BJ218" s="62">
        <f t="shared" si="163"/>
        <v>145.031633</v>
      </c>
      <c r="BK218" s="62">
        <f t="shared" si="164"/>
        <v>147.92179099999998</v>
      </c>
      <c r="BL218" s="62">
        <f t="shared" si="165"/>
        <v>137.17873019999999</v>
      </c>
      <c r="BM218" s="62">
        <f t="shared" si="166"/>
        <v>144.88913299999999</v>
      </c>
      <c r="BN218" s="63">
        <f t="shared" si="167"/>
        <v>146.20413299999998</v>
      </c>
      <c r="BO218" s="50"/>
      <c r="BP218" s="104"/>
      <c r="BX218" s="53">
        <f t="shared" si="131"/>
        <v>2032</v>
      </c>
      <c r="BY218" s="97">
        <f t="shared" si="168"/>
        <v>48366</v>
      </c>
      <c r="BZ218" s="56">
        <f t="shared" si="132"/>
        <v>9.2639209579293791</v>
      </c>
      <c r="CA218" s="56">
        <f t="shared" si="133"/>
        <v>8.7287678259778936</v>
      </c>
      <c r="CB218" s="56">
        <v>9.0937984823292215</v>
      </c>
      <c r="CC218" s="56">
        <v>8.9426977906849157</v>
      </c>
      <c r="CD218" s="56">
        <v>9.0937984823292215</v>
      </c>
      <c r="CE218" s="56">
        <f t="shared" si="134"/>
        <v>8.7660614094538438</v>
      </c>
      <c r="CF218" s="1"/>
      <c r="CG218" s="98">
        <v>-0.25</v>
      </c>
      <c r="CH218" s="99">
        <v>-0.75</v>
      </c>
      <c r="CI218" s="99">
        <v>0</v>
      </c>
      <c r="CJ218" s="99">
        <v>-0.75</v>
      </c>
      <c r="CK218" s="99">
        <v>3</v>
      </c>
      <c r="CL218" s="99">
        <v>-2</v>
      </c>
      <c r="CM218" s="99">
        <v>2.0424100000000038</v>
      </c>
      <c r="CN218" s="100">
        <v>4.6003500000000059</v>
      </c>
      <c r="CO218" s="13"/>
      <c r="CP218" s="101">
        <v>1.0457965642203104</v>
      </c>
      <c r="CQ218" s="102">
        <v>1.0199867216243879</v>
      </c>
      <c r="CR218" s="102">
        <v>1.0135411767960387</v>
      </c>
      <c r="CS218" s="102">
        <v>0.95089767351793963</v>
      </c>
      <c r="CT218" s="102">
        <v>1.0422270528013464</v>
      </c>
      <c r="CU218" s="103">
        <v>1.0020583472843538</v>
      </c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</row>
    <row r="219" spans="1:143" ht="12.75" x14ac:dyDescent="0.2">
      <c r="A219" s="3">
        <f t="shared" si="130"/>
        <v>2032</v>
      </c>
      <c r="B219" s="43">
        <v>48396</v>
      </c>
      <c r="C219" s="43">
        <v>48426</v>
      </c>
      <c r="D219" s="44">
        <f t="shared" si="135"/>
        <v>48396</v>
      </c>
      <c r="E219" s="94">
        <v>189.51929999999999</v>
      </c>
      <c r="F219" s="46">
        <v>136.81219999999999</v>
      </c>
      <c r="G219" s="94">
        <v>199.61060000000001</v>
      </c>
      <c r="H219" s="46">
        <v>144.3716</v>
      </c>
      <c r="I219" s="94">
        <v>179.26840000000001</v>
      </c>
      <c r="J219" s="46">
        <v>128.88050000000001</v>
      </c>
      <c r="K219" s="94">
        <v>204.22579999999999</v>
      </c>
      <c r="L219" s="46">
        <v>145.61529999999999</v>
      </c>
      <c r="M219" s="94">
        <v>203.41329999999999</v>
      </c>
      <c r="N219" s="46">
        <v>147.3783</v>
      </c>
      <c r="O219" s="94">
        <f t="shared" si="137"/>
        <v>204.11060000000001</v>
      </c>
      <c r="P219" s="46">
        <f t="shared" si="138"/>
        <v>143.3716</v>
      </c>
      <c r="Q219" s="94">
        <f t="shared" si="139"/>
        <v>204.61060000000001</v>
      </c>
      <c r="R219" s="46">
        <f t="shared" si="140"/>
        <v>144.3716</v>
      </c>
      <c r="S219" s="94">
        <f t="shared" si="141"/>
        <v>203.86060000000001</v>
      </c>
      <c r="T219" s="46">
        <f t="shared" si="142"/>
        <v>146.8716</v>
      </c>
      <c r="U219" s="94">
        <f t="shared" si="143"/>
        <v>188.50065000000001</v>
      </c>
      <c r="V219" s="95">
        <f t="shared" si="144"/>
        <v>138.89893999999998</v>
      </c>
      <c r="W219" s="96">
        <v>9.4881298477794136</v>
      </c>
      <c r="X219" s="96">
        <v>9.9197025277669511</v>
      </c>
      <c r="Y219" s="96">
        <v>9.1581571073679573</v>
      </c>
      <c r="Z219" s="96">
        <v>9.0557852576625102</v>
      </c>
      <c r="AA219" s="96">
        <v>8.6170120188037735</v>
      </c>
      <c r="AB219" s="96">
        <v>9.4501260638841718</v>
      </c>
      <c r="AC219" s="96">
        <v>9.0498742529872978</v>
      </c>
      <c r="AD219" s="96">
        <v>8.9522627783753457</v>
      </c>
      <c r="AE219" s="96">
        <v>8.6243173747528399</v>
      </c>
      <c r="AF219" s="96">
        <f t="shared" si="145"/>
        <v>9.466625326948833</v>
      </c>
      <c r="AG219" s="96">
        <f t="shared" si="146"/>
        <v>9.2351260941650537</v>
      </c>
      <c r="AH219" s="96">
        <f t="shared" si="147"/>
        <v>9.1770349893020633</v>
      </c>
      <c r="AI219" s="96">
        <f t="shared" si="148"/>
        <v>9.3272616085505611</v>
      </c>
      <c r="AJ219" s="96">
        <f t="shared" si="149"/>
        <v>9.0684140117683434</v>
      </c>
      <c r="AK219" s="126"/>
      <c r="AL219" s="99"/>
      <c r="AM219" s="13"/>
      <c r="AN219" s="13"/>
      <c r="AO219" s="13"/>
      <c r="AP219" s="13"/>
      <c r="AQ219" s="13"/>
      <c r="AR219" s="8">
        <f t="shared" si="150"/>
        <v>9.229761432043194</v>
      </c>
      <c r="AS219" s="8">
        <f t="shared" si="151"/>
        <v>9.1305526967937247</v>
      </c>
      <c r="AT219" s="8">
        <f t="shared" si="152"/>
        <v>9.5795875242682662</v>
      </c>
      <c r="AU219" s="8">
        <f t="shared" si="153"/>
        <v>9.4766187950167442</v>
      </c>
      <c r="AV219" s="8">
        <f t="shared" si="136"/>
        <v>9.3541301120304823</v>
      </c>
      <c r="AW219" s="8"/>
      <c r="AX219" s="8">
        <f t="shared" si="154"/>
        <v>9.2187407139423172</v>
      </c>
      <c r="AY219" s="8">
        <f t="shared" si="155"/>
        <v>9.2144281613265324</v>
      </c>
      <c r="AZ219" s="8">
        <f t="shared" si="156"/>
        <v>9.4549973729701975</v>
      </c>
      <c r="BA219" s="8">
        <v>9.2194431005835487</v>
      </c>
      <c r="BB219" s="8">
        <f t="shared" si="157"/>
        <v>8.851610450664797</v>
      </c>
      <c r="BC219" s="8">
        <v>9.0662603332321154</v>
      </c>
      <c r="BD219" s="8">
        <f t="shared" si="158"/>
        <v>9.1571204999121143</v>
      </c>
      <c r="BE219" s="5"/>
      <c r="BF219" s="60">
        <f t="shared" si="159"/>
        <v>166.85524699999996</v>
      </c>
      <c r="BG219" s="62">
        <f t="shared" si="160"/>
        <v>175.85783000000001</v>
      </c>
      <c r="BH219" s="62">
        <f t="shared" si="161"/>
        <v>157.60160300000001</v>
      </c>
      <c r="BI219" s="62">
        <f t="shared" si="162"/>
        <v>179.31824999999998</v>
      </c>
      <c r="BJ219" s="62">
        <f t="shared" si="163"/>
        <v>178.70783</v>
      </c>
      <c r="BK219" s="62">
        <f t="shared" si="164"/>
        <v>179.02328499999999</v>
      </c>
      <c r="BL219" s="62">
        <f t="shared" si="165"/>
        <v>167.1719147</v>
      </c>
      <c r="BM219" s="62">
        <f t="shared" si="166"/>
        <v>177.99283</v>
      </c>
      <c r="BN219" s="63">
        <f t="shared" si="167"/>
        <v>179.35532999999998</v>
      </c>
      <c r="BO219" s="50"/>
      <c r="BP219" s="104"/>
      <c r="BX219" s="53">
        <f t="shared" si="131"/>
        <v>2032</v>
      </c>
      <c r="BY219" s="97">
        <f t="shared" si="168"/>
        <v>48396</v>
      </c>
      <c r="BZ219" s="56">
        <f t="shared" si="132"/>
        <v>9.456141771136906</v>
      </c>
      <c r="CA219" s="56">
        <f t="shared" si="133"/>
        <v>8.851610450664797</v>
      </c>
      <c r="CB219" s="56">
        <v>9.2161267740529365</v>
      </c>
      <c r="CC219" s="56">
        <v>9.0630150651075656</v>
      </c>
      <c r="CD219" s="56">
        <v>9.2161267740529365</v>
      </c>
      <c r="CE219" s="56">
        <f t="shared" si="134"/>
        <v>8.8890931391664338</v>
      </c>
      <c r="CF219" s="1"/>
      <c r="CG219" s="98">
        <v>4.5</v>
      </c>
      <c r="CH219" s="99">
        <v>-1</v>
      </c>
      <c r="CI219" s="99">
        <v>5</v>
      </c>
      <c r="CJ219" s="99">
        <v>0</v>
      </c>
      <c r="CK219" s="99">
        <v>4.25</v>
      </c>
      <c r="CL219" s="99">
        <v>2.5</v>
      </c>
      <c r="CM219" s="99">
        <v>-1.0186499999999938</v>
      </c>
      <c r="CN219" s="100">
        <v>2.086740000000006</v>
      </c>
      <c r="CO219" s="13"/>
      <c r="CP219" s="101">
        <v>1.0453676912158105</v>
      </c>
      <c r="CQ219" s="102">
        <v>1.0198040072064203</v>
      </c>
      <c r="CR219" s="102">
        <v>1.0133892012884205</v>
      </c>
      <c r="CS219" s="102">
        <v>0.95154774253425778</v>
      </c>
      <c r="CT219" s="102">
        <v>1.0418887201435869</v>
      </c>
      <c r="CU219" s="103">
        <v>1.0020486205954657</v>
      </c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</row>
    <row r="220" spans="1:143" ht="12.75" x14ac:dyDescent="0.2">
      <c r="A220" s="3">
        <f t="shared" si="130"/>
        <v>2032</v>
      </c>
      <c r="B220" s="43">
        <v>48427</v>
      </c>
      <c r="C220" s="43">
        <v>48457</v>
      </c>
      <c r="D220" s="44">
        <f t="shared" si="135"/>
        <v>48427</v>
      </c>
      <c r="E220" s="94">
        <v>206.34139999999999</v>
      </c>
      <c r="F220" s="46">
        <v>144.0308</v>
      </c>
      <c r="G220" s="94">
        <v>211.28319999999999</v>
      </c>
      <c r="H220" s="46">
        <v>147.77449999999999</v>
      </c>
      <c r="I220" s="94">
        <v>195.35040000000001</v>
      </c>
      <c r="J220" s="46">
        <v>135.78139999999999</v>
      </c>
      <c r="K220" s="94">
        <v>216.05690000000001</v>
      </c>
      <c r="L220" s="46">
        <v>149.53210000000001</v>
      </c>
      <c r="M220" s="94">
        <v>215.982</v>
      </c>
      <c r="N220" s="46">
        <v>151.52930000000001</v>
      </c>
      <c r="O220" s="94">
        <f t="shared" si="137"/>
        <v>214.78319999999999</v>
      </c>
      <c r="P220" s="46">
        <f t="shared" si="138"/>
        <v>146.77449999999999</v>
      </c>
      <c r="Q220" s="94">
        <f t="shared" si="139"/>
        <v>215.53319999999999</v>
      </c>
      <c r="R220" s="46">
        <f t="shared" si="140"/>
        <v>147.77449999999999</v>
      </c>
      <c r="S220" s="94">
        <f t="shared" si="141"/>
        <v>215.03319999999999</v>
      </c>
      <c r="T220" s="46">
        <f t="shared" si="142"/>
        <v>150.27449999999999</v>
      </c>
      <c r="U220" s="94">
        <f t="shared" si="143"/>
        <v>201.13355000000001</v>
      </c>
      <c r="V220" s="95">
        <f t="shared" si="144"/>
        <v>141.90640000000002</v>
      </c>
      <c r="W220" s="96">
        <v>9.5589971792964459</v>
      </c>
      <c r="X220" s="96">
        <v>10.136235144494794</v>
      </c>
      <c r="Y220" s="96">
        <v>9.3496744890752108</v>
      </c>
      <c r="Z220" s="96">
        <v>9.2235696209996316</v>
      </c>
      <c r="AA220" s="96">
        <v>8.7847934447242721</v>
      </c>
      <c r="AB220" s="96">
        <v>9.565011573633365</v>
      </c>
      <c r="AC220" s="96">
        <v>9.1507653215824689</v>
      </c>
      <c r="AD220" s="96">
        <v>9.0059306267559034</v>
      </c>
      <c r="AE220" s="96">
        <v>8.6712580317637062</v>
      </c>
      <c r="AF220" s="96">
        <f t="shared" si="145"/>
        <v>9.6357720288526796</v>
      </c>
      <c r="AG220" s="96">
        <f t="shared" si="146"/>
        <v>9.4036532516568698</v>
      </c>
      <c r="AH220" s="96">
        <f t="shared" si="147"/>
        <v>9.3451909611277877</v>
      </c>
      <c r="AI220" s="96">
        <f t="shared" si="148"/>
        <v>9.3832789222582882</v>
      </c>
      <c r="AJ220" s="96">
        <f t="shared" si="149"/>
        <v>9.1693051508309065</v>
      </c>
      <c r="AK220" s="126"/>
      <c r="AL220" s="99"/>
      <c r="AM220" s="13"/>
      <c r="AN220" s="13"/>
      <c r="AO220" s="13"/>
      <c r="AP220" s="13"/>
      <c r="AQ220" s="13"/>
      <c r="AR220" s="8">
        <f t="shared" si="150"/>
        <v>9.3323034267531959</v>
      </c>
      <c r="AS220" s="8">
        <f t="shared" si="151"/>
        <v>9.1850987364121384</v>
      </c>
      <c r="AT220" s="8">
        <f t="shared" si="152"/>
        <v>9.6860158429405541</v>
      </c>
      <c r="AU220" s="8">
        <f t="shared" si="153"/>
        <v>9.5332321201547767</v>
      </c>
      <c r="AV220" s="8">
        <f t="shared" si="136"/>
        <v>9.4341625315651676</v>
      </c>
      <c r="AW220" s="8"/>
      <c r="AX220" s="8">
        <f t="shared" si="154"/>
        <v>9.3894614743585993</v>
      </c>
      <c r="AY220" s="8">
        <f t="shared" si="155"/>
        <v>9.3168036748680549</v>
      </c>
      <c r="AZ220" s="8">
        <f t="shared" si="156"/>
        <v>9.5699225043076712</v>
      </c>
      <c r="BA220" s="8">
        <v>9.3906514657354485</v>
      </c>
      <c r="BB220" s="8">
        <f t="shared" si="157"/>
        <v>9.0235352646011613</v>
      </c>
      <c r="BC220" s="8">
        <v>9.2346538092943664</v>
      </c>
      <c r="BD220" s="8">
        <f t="shared" si="158"/>
        <v>9.3256633058760734</v>
      </c>
      <c r="BE220" s="5"/>
      <c r="BF220" s="60">
        <f t="shared" si="159"/>
        <v>179.547842</v>
      </c>
      <c r="BG220" s="62">
        <f t="shared" si="160"/>
        <v>183.974459</v>
      </c>
      <c r="BH220" s="62">
        <f t="shared" si="161"/>
        <v>169.73572999999999</v>
      </c>
      <c r="BI220" s="62">
        <f t="shared" si="162"/>
        <v>188.26733899999999</v>
      </c>
      <c r="BJ220" s="62">
        <f t="shared" si="163"/>
        <v>186.39695899999998</v>
      </c>
      <c r="BK220" s="62">
        <f t="shared" si="164"/>
        <v>187.45123599999999</v>
      </c>
      <c r="BL220" s="62">
        <f t="shared" si="165"/>
        <v>175.6658755</v>
      </c>
      <c r="BM220" s="62">
        <f t="shared" si="166"/>
        <v>185.53945899999997</v>
      </c>
      <c r="BN220" s="63">
        <f t="shared" si="167"/>
        <v>187.18695899999997</v>
      </c>
      <c r="BO220" s="50"/>
      <c r="BP220" s="104"/>
      <c r="BX220" s="53">
        <f t="shared" si="131"/>
        <v>2032</v>
      </c>
      <c r="BY220" s="97">
        <f t="shared" si="168"/>
        <v>48427</v>
      </c>
      <c r="BZ220" s="56">
        <f t="shared" si="132"/>
        <v>9.6531963875658118</v>
      </c>
      <c r="CA220" s="56">
        <f t="shared" si="133"/>
        <v>9.0235352646011613</v>
      </c>
      <c r="CB220" s="56">
        <v>9.3873351392048363</v>
      </c>
      <c r="CC220" s="56">
        <v>9.2314088484521353</v>
      </c>
      <c r="CD220" s="56">
        <v>9.3873351392048363</v>
      </c>
      <c r="CE220" s="56">
        <f t="shared" si="134"/>
        <v>9.0612826156858297</v>
      </c>
      <c r="CF220" s="1"/>
      <c r="CG220" s="98">
        <v>3.5</v>
      </c>
      <c r="CH220" s="99">
        <v>-1</v>
      </c>
      <c r="CI220" s="99">
        <v>4.25</v>
      </c>
      <c r="CJ220" s="99">
        <v>0</v>
      </c>
      <c r="CK220" s="99">
        <v>3.75</v>
      </c>
      <c r="CL220" s="99">
        <v>2.5</v>
      </c>
      <c r="CM220" s="99">
        <v>-5.2078499999999934</v>
      </c>
      <c r="CN220" s="100">
        <v>-2.1243999999999943</v>
      </c>
      <c r="CO220" s="13"/>
      <c r="CP220" s="101">
        <v>1.0446901172529313</v>
      </c>
      <c r="CQ220" s="102">
        <v>1.0195242881072026</v>
      </c>
      <c r="CR220" s="102">
        <v>1.0131859296482413</v>
      </c>
      <c r="CS220" s="102">
        <v>0.95242881072026797</v>
      </c>
      <c r="CT220" s="102">
        <v>1.0418999780412823</v>
      </c>
      <c r="CU220" s="103">
        <v>1.002026041385272</v>
      </c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</row>
    <row r="221" spans="1:143" ht="12.75" x14ac:dyDescent="0.2">
      <c r="A221" s="3">
        <f t="shared" si="130"/>
        <v>2032</v>
      </c>
      <c r="B221" s="43">
        <v>48458</v>
      </c>
      <c r="C221" s="43">
        <v>48487</v>
      </c>
      <c r="D221" s="44">
        <f t="shared" si="135"/>
        <v>48458</v>
      </c>
      <c r="E221" s="94">
        <v>170.34909999999999</v>
      </c>
      <c r="F221" s="46">
        <v>136.16249999999999</v>
      </c>
      <c r="G221" s="94">
        <v>163.33920000000001</v>
      </c>
      <c r="H221" s="46">
        <v>137.19669999999999</v>
      </c>
      <c r="I221" s="94">
        <v>161.17840000000001</v>
      </c>
      <c r="J221" s="46">
        <v>128.29689999999999</v>
      </c>
      <c r="K221" s="94">
        <v>175.82830000000001</v>
      </c>
      <c r="L221" s="46">
        <v>142.316</v>
      </c>
      <c r="M221" s="94">
        <v>171.64</v>
      </c>
      <c r="N221" s="46">
        <v>141.31800000000001</v>
      </c>
      <c r="O221" s="94">
        <f t="shared" si="137"/>
        <v>165.33920000000001</v>
      </c>
      <c r="P221" s="46">
        <f t="shared" si="138"/>
        <v>134.69669999999999</v>
      </c>
      <c r="Q221" s="94">
        <f t="shared" si="139"/>
        <v>164.33920000000001</v>
      </c>
      <c r="R221" s="46">
        <f t="shared" si="140"/>
        <v>134.19669999999999</v>
      </c>
      <c r="S221" s="94">
        <f t="shared" si="141"/>
        <v>166.58920000000001</v>
      </c>
      <c r="T221" s="46">
        <f t="shared" si="142"/>
        <v>139.44669999999999</v>
      </c>
      <c r="U221" s="94">
        <f t="shared" si="143"/>
        <v>164.42982999999998</v>
      </c>
      <c r="V221" s="95">
        <f t="shared" si="144"/>
        <v>133.65562</v>
      </c>
      <c r="W221" s="96">
        <v>9.4519693312306412</v>
      </c>
      <c r="X221" s="96">
        <v>9.9452676429579636</v>
      </c>
      <c r="Y221" s="96">
        <v>9.2905530368361919</v>
      </c>
      <c r="Z221" s="96">
        <v>9.1683853185174389</v>
      </c>
      <c r="AA221" s="96">
        <v>8.7296119745691918</v>
      </c>
      <c r="AB221" s="96">
        <v>9.7167813786178243</v>
      </c>
      <c r="AC221" s="96">
        <v>9.4937785567863688</v>
      </c>
      <c r="AD221" s="96">
        <v>9.059214878480816</v>
      </c>
      <c r="AE221" s="96">
        <v>8.7276401932037349</v>
      </c>
      <c r="AF221" s="96">
        <f t="shared" si="145"/>
        <v>9.5803378693285666</v>
      </c>
      <c r="AG221" s="96">
        <f t="shared" si="146"/>
        <v>9.3483441885987464</v>
      </c>
      <c r="AH221" s="96">
        <f t="shared" si="147"/>
        <v>9.2898822754473329</v>
      </c>
      <c r="AI221" s="96">
        <f t="shared" si="148"/>
        <v>9.4363165169861016</v>
      </c>
      <c r="AJ221" s="96">
        <f t="shared" si="149"/>
        <v>9.5123184375784167</v>
      </c>
      <c r="AK221" s="126"/>
      <c r="AL221" s="99"/>
      <c r="AM221" s="13"/>
      <c r="AN221" s="13"/>
      <c r="AO221" s="13"/>
      <c r="AP221" s="13"/>
      <c r="AQ221" s="13"/>
      <c r="AR221" s="8">
        <f t="shared" si="150"/>
        <v>9.6809295424193209</v>
      </c>
      <c r="AS221" s="8">
        <f t="shared" si="151"/>
        <v>9.2392549024096109</v>
      </c>
      <c r="AT221" s="8">
        <f t="shared" si="152"/>
        <v>10.047854828426733</v>
      </c>
      <c r="AU221" s="8">
        <f t="shared" si="153"/>
        <v>9.5894407955286933</v>
      </c>
      <c r="AV221" s="8">
        <f t="shared" si="136"/>
        <v>9.6393700171960894</v>
      </c>
      <c r="AW221" s="8"/>
      <c r="AX221" s="8">
        <f t="shared" si="154"/>
        <v>9.3333113904328844</v>
      </c>
      <c r="AY221" s="8">
        <f t="shared" si="155"/>
        <v>9.6648637816198555</v>
      </c>
      <c r="AZ221" s="8">
        <f t="shared" si="156"/>
        <v>9.7217446514955945</v>
      </c>
      <c r="BA221" s="8">
        <v>9.3343411158227241</v>
      </c>
      <c r="BB221" s="8">
        <f t="shared" si="157"/>
        <v>8.9669910795872454</v>
      </c>
      <c r="BC221" s="8">
        <v>9.1792692750651401</v>
      </c>
      <c r="BD221" s="8">
        <f t="shared" si="158"/>
        <v>9.2702295514991846</v>
      </c>
      <c r="BE221" s="5"/>
      <c r="BF221" s="60">
        <f t="shared" si="159"/>
        <v>155.64886200000001</v>
      </c>
      <c r="BG221" s="62">
        <f t="shared" si="160"/>
        <v>152.09792499999998</v>
      </c>
      <c r="BH221" s="62">
        <f t="shared" si="161"/>
        <v>147.039355</v>
      </c>
      <c r="BI221" s="62">
        <f t="shared" si="162"/>
        <v>158.60154</v>
      </c>
      <c r="BJ221" s="62">
        <f t="shared" si="163"/>
        <v>151.377925</v>
      </c>
      <c r="BK221" s="62">
        <f t="shared" si="164"/>
        <v>161.41801100000001</v>
      </c>
      <c r="BL221" s="62">
        <f t="shared" si="165"/>
        <v>151.19691969999997</v>
      </c>
      <c r="BM221" s="62">
        <f t="shared" si="166"/>
        <v>152.16292499999997</v>
      </c>
      <c r="BN221" s="63">
        <f t="shared" si="167"/>
        <v>154.917925</v>
      </c>
      <c r="BO221" s="50"/>
      <c r="BP221" s="104"/>
      <c r="BX221" s="53">
        <f t="shared" si="131"/>
        <v>2032</v>
      </c>
      <c r="BY221" s="97">
        <f t="shared" si="168"/>
        <v>48458</v>
      </c>
      <c r="BZ221" s="56">
        <f t="shared" si="132"/>
        <v>9.5923655899127418</v>
      </c>
      <c r="CA221" s="56">
        <f t="shared" si="133"/>
        <v>8.9669910795872454</v>
      </c>
      <c r="CB221" s="56">
        <v>9.3310247892921137</v>
      </c>
      <c r="CC221" s="56">
        <v>9.176024213157902</v>
      </c>
      <c r="CD221" s="56">
        <v>9.3310247892921137</v>
      </c>
      <c r="CE221" s="56">
        <f t="shared" si="134"/>
        <v>9.0046513860521262</v>
      </c>
      <c r="CF221" s="1"/>
      <c r="CG221" s="98">
        <v>2</v>
      </c>
      <c r="CH221" s="99">
        <v>-2.5</v>
      </c>
      <c r="CI221" s="99">
        <v>1</v>
      </c>
      <c r="CJ221" s="99">
        <v>-3</v>
      </c>
      <c r="CK221" s="99">
        <v>3.25</v>
      </c>
      <c r="CL221" s="99">
        <v>2.2499999999999929</v>
      </c>
      <c r="CM221" s="99">
        <v>-5.9192699999999974</v>
      </c>
      <c r="CN221" s="100">
        <v>-2.5068800000000024</v>
      </c>
      <c r="CO221" s="13"/>
      <c r="CP221" s="101">
        <v>1.0449318540287682</v>
      </c>
      <c r="CQ221" s="102">
        <v>1.0196281966594318</v>
      </c>
      <c r="CR221" s="102">
        <v>1.0132517289259764</v>
      </c>
      <c r="CS221" s="102">
        <v>0.95214278973833555</v>
      </c>
      <c r="CT221" s="102">
        <v>1.0416263046592535</v>
      </c>
      <c r="CU221" s="103">
        <v>1.0019528452955957</v>
      </c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</row>
    <row r="222" spans="1:143" ht="12.75" x14ac:dyDescent="0.2">
      <c r="A222" s="3">
        <f t="shared" si="130"/>
        <v>2032</v>
      </c>
      <c r="B222" s="43">
        <v>48488</v>
      </c>
      <c r="C222" s="43">
        <v>48518</v>
      </c>
      <c r="D222" s="44">
        <f t="shared" si="135"/>
        <v>48488</v>
      </c>
      <c r="E222" s="94">
        <v>155.91249999999999</v>
      </c>
      <c r="F222" s="46">
        <v>134.6464</v>
      </c>
      <c r="G222" s="94">
        <v>140.66210000000001</v>
      </c>
      <c r="H222" s="46">
        <v>135.87459999999999</v>
      </c>
      <c r="I222" s="94">
        <v>149.1198</v>
      </c>
      <c r="J222" s="46">
        <v>127.1276</v>
      </c>
      <c r="K222" s="94">
        <v>157.50309999999999</v>
      </c>
      <c r="L222" s="46">
        <v>142.45099999999999</v>
      </c>
      <c r="M222" s="94">
        <v>151.29249999999999</v>
      </c>
      <c r="N222" s="46">
        <v>140.08109999999999</v>
      </c>
      <c r="O222" s="94">
        <f t="shared" si="137"/>
        <v>140.91210000000001</v>
      </c>
      <c r="P222" s="46">
        <f t="shared" si="138"/>
        <v>134.87459999999999</v>
      </c>
      <c r="Q222" s="94">
        <f t="shared" si="139"/>
        <v>140.16210000000001</v>
      </c>
      <c r="R222" s="46">
        <f t="shared" si="140"/>
        <v>134.87459999999999</v>
      </c>
      <c r="S222" s="94">
        <f t="shared" si="141"/>
        <v>143.66210000000001</v>
      </c>
      <c r="T222" s="46">
        <f t="shared" si="142"/>
        <v>136.87459999999999</v>
      </c>
      <c r="U222" s="94">
        <f t="shared" si="143"/>
        <v>151.49725999999998</v>
      </c>
      <c r="V222" s="95">
        <f t="shared" si="144"/>
        <v>132.19015000000002</v>
      </c>
      <c r="W222" s="96">
        <v>9.5127219775901715</v>
      </c>
      <c r="X222" s="96">
        <v>10.114451908542996</v>
      </c>
      <c r="Y222" s="96">
        <v>9.3834199316975315</v>
      </c>
      <c r="Z222" s="96">
        <v>9.3726779305113936</v>
      </c>
      <c r="AA222" s="96">
        <v>8.933899506735953</v>
      </c>
      <c r="AB222" s="96">
        <v>9.9970195441873937</v>
      </c>
      <c r="AC222" s="96">
        <v>9.774108109264164</v>
      </c>
      <c r="AD222" s="96">
        <v>9.3465831907593699</v>
      </c>
      <c r="AE222" s="96">
        <v>9.0007536531969805</v>
      </c>
      <c r="AF222" s="96">
        <f t="shared" si="145"/>
        <v>9.786365644420238</v>
      </c>
      <c r="AG222" s="96">
        <f t="shared" si="146"/>
        <v>9.5535040809292724</v>
      </c>
      <c r="AH222" s="96">
        <f t="shared" si="147"/>
        <v>9.4945470927205733</v>
      </c>
      <c r="AI222" s="96">
        <f t="shared" si="148"/>
        <v>9.7264040072788553</v>
      </c>
      <c r="AJ222" s="96">
        <f t="shared" si="149"/>
        <v>9.7926480024897948</v>
      </c>
      <c r="AK222" s="126"/>
      <c r="AL222" s="99"/>
      <c r="AM222" s="13"/>
      <c r="AN222" s="13"/>
      <c r="AO222" s="13"/>
      <c r="AP222" s="13"/>
      <c r="AQ222" s="13"/>
      <c r="AR222" s="8">
        <f t="shared" si="150"/>
        <v>9.9658462539528045</v>
      </c>
      <c r="AS222" s="8">
        <f t="shared" si="151"/>
        <v>9.531325552148969</v>
      </c>
      <c r="AT222" s="8">
        <f t="shared" si="152"/>
        <v>10.343569834321661</v>
      </c>
      <c r="AU222" s="8">
        <f t="shared" si="153"/>
        <v>9.892580872657021</v>
      </c>
      <c r="AV222" s="8">
        <f t="shared" si="136"/>
        <v>9.9333306282701148</v>
      </c>
      <c r="AW222" s="8"/>
      <c r="AX222" s="8">
        <f t="shared" si="154"/>
        <v>9.541179331004674</v>
      </c>
      <c r="AY222" s="8">
        <f t="shared" si="155"/>
        <v>9.9493179190909817</v>
      </c>
      <c r="AZ222" s="8">
        <f t="shared" si="156"/>
        <v>10.002079465295569</v>
      </c>
      <c r="BA222" s="8">
        <v>9.5428026727681416</v>
      </c>
      <c r="BB222" s="8">
        <f t="shared" si="157"/>
        <v>9.1763235236560661</v>
      </c>
      <c r="BC222" s="8">
        <v>9.3843034518020243</v>
      </c>
      <c r="BD222" s="8">
        <f t="shared" si="158"/>
        <v>9.4754456358728216</v>
      </c>
      <c r="BE222" s="5"/>
      <c r="BF222" s="60">
        <f t="shared" si="159"/>
        <v>146.76807699999998</v>
      </c>
      <c r="BG222" s="62">
        <f t="shared" si="160"/>
        <v>138.603475</v>
      </c>
      <c r="BH222" s="62">
        <f t="shared" si="161"/>
        <v>139.66315399999999</v>
      </c>
      <c r="BI222" s="62">
        <f t="shared" si="162"/>
        <v>146.47159799999997</v>
      </c>
      <c r="BJ222" s="62">
        <f t="shared" si="163"/>
        <v>137.888475</v>
      </c>
      <c r="BK222" s="62">
        <f t="shared" si="164"/>
        <v>151.03069699999998</v>
      </c>
      <c r="BL222" s="62">
        <f t="shared" si="165"/>
        <v>143.19520269999998</v>
      </c>
      <c r="BM222" s="62">
        <f t="shared" si="166"/>
        <v>138.31597499999998</v>
      </c>
      <c r="BN222" s="63">
        <f t="shared" si="167"/>
        <v>140.74347499999999</v>
      </c>
      <c r="BO222" s="50"/>
      <c r="BP222" s="104"/>
      <c r="BX222" s="53">
        <f t="shared" si="131"/>
        <v>2032</v>
      </c>
      <c r="BY222" s="97">
        <f t="shared" si="168"/>
        <v>48488</v>
      </c>
      <c r="BZ222" s="56">
        <f t="shared" si="132"/>
        <v>9.6879174932580856</v>
      </c>
      <c r="CA222" s="56">
        <f t="shared" si="133"/>
        <v>9.1763235236560661</v>
      </c>
      <c r="CB222" s="56">
        <v>9.5394863462375294</v>
      </c>
      <c r="CC222" s="56">
        <v>9.3810587640385972</v>
      </c>
      <c r="CD222" s="56">
        <v>9.5394863462375294</v>
      </c>
      <c r="CE222" s="56">
        <f t="shared" si="134"/>
        <v>9.2143060783414956</v>
      </c>
      <c r="CF222" s="1"/>
      <c r="CG222" s="98">
        <v>0.25</v>
      </c>
      <c r="CH222" s="99">
        <v>-1</v>
      </c>
      <c r="CI222" s="99">
        <v>-0.5</v>
      </c>
      <c r="CJ222" s="99">
        <v>-1</v>
      </c>
      <c r="CK222" s="99">
        <v>3</v>
      </c>
      <c r="CL222" s="99">
        <v>1.0000000000000071</v>
      </c>
      <c r="CM222" s="99">
        <v>-4.4152399999999972</v>
      </c>
      <c r="CN222" s="100">
        <v>-2.4562499999999972</v>
      </c>
      <c r="CO222" s="13"/>
      <c r="CP222" s="101">
        <v>1.0441376218169349</v>
      </c>
      <c r="CQ222" s="102">
        <v>1.0192929013200407</v>
      </c>
      <c r="CR222" s="102">
        <v>1.0130025978821326</v>
      </c>
      <c r="CS222" s="102">
        <v>0.95318537273674364</v>
      </c>
      <c r="CT222" s="102">
        <v>1.0406373975138852</v>
      </c>
      <c r="CU222" s="103">
        <v>1.0018968373398753</v>
      </c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</row>
    <row r="223" spans="1:143" ht="12.75" x14ac:dyDescent="0.2">
      <c r="A223" s="3">
        <f t="shared" si="130"/>
        <v>2032</v>
      </c>
      <c r="B223" s="43">
        <v>48519</v>
      </c>
      <c r="C223" s="43">
        <v>48548</v>
      </c>
      <c r="D223" s="44">
        <f t="shared" si="135"/>
        <v>48519</v>
      </c>
      <c r="E223" s="94">
        <v>174.739</v>
      </c>
      <c r="F223" s="46">
        <v>147.07220000000001</v>
      </c>
      <c r="G223" s="94">
        <v>145.2363</v>
      </c>
      <c r="H223" s="46">
        <v>140.44210000000001</v>
      </c>
      <c r="I223" s="94">
        <v>167.7465</v>
      </c>
      <c r="J223" s="46">
        <v>139.5247</v>
      </c>
      <c r="K223" s="94">
        <v>166.238</v>
      </c>
      <c r="L223" s="46">
        <v>148.88130000000001</v>
      </c>
      <c r="M223" s="94">
        <v>159.19589999999999</v>
      </c>
      <c r="N223" s="46">
        <v>145.73060000000001</v>
      </c>
      <c r="O223" s="94">
        <f t="shared" si="137"/>
        <v>144.4863</v>
      </c>
      <c r="P223" s="46">
        <f t="shared" si="138"/>
        <v>139.44210000000001</v>
      </c>
      <c r="Q223" s="94">
        <f t="shared" si="139"/>
        <v>144.7363</v>
      </c>
      <c r="R223" s="46">
        <f t="shared" si="140"/>
        <v>139.94210000000001</v>
      </c>
      <c r="S223" s="94">
        <f t="shared" si="141"/>
        <v>147.9863</v>
      </c>
      <c r="T223" s="46">
        <f t="shared" si="142"/>
        <v>140.94210000000001</v>
      </c>
      <c r="U223" s="94">
        <f t="shared" si="143"/>
        <v>170.57974000000002</v>
      </c>
      <c r="V223" s="95">
        <f t="shared" si="144"/>
        <v>143.30011999999999</v>
      </c>
      <c r="W223" s="96">
        <v>9.9812035811327497</v>
      </c>
      <c r="X223" s="96">
        <v>10.522949089769945</v>
      </c>
      <c r="Y223" s="96">
        <v>9.9345213236266705</v>
      </c>
      <c r="Z223" s="96">
        <v>9.9801785969437873</v>
      </c>
      <c r="AA223" s="96">
        <v>9.7824191320153684</v>
      </c>
      <c r="AB223" s="96">
        <v>10.350851999852964</v>
      </c>
      <c r="AC223" s="96">
        <v>10.193222571653958</v>
      </c>
      <c r="AD223" s="96">
        <v>10.091451176692017</v>
      </c>
      <c r="AE223" s="96">
        <v>9.4030997755697268</v>
      </c>
      <c r="AF223" s="96">
        <f t="shared" si="145"/>
        <v>10.392877880316281</v>
      </c>
      <c r="AG223" s="96">
        <f t="shared" si="146"/>
        <v>10.160510509025389</v>
      </c>
      <c r="AH223" s="96">
        <f t="shared" si="147"/>
        <v>10.101924267540344</v>
      </c>
      <c r="AI223" s="96">
        <f t="shared" si="148"/>
        <v>10.496854435348791</v>
      </c>
      <c r="AJ223" s="96">
        <f t="shared" si="149"/>
        <v>10.211762445374683</v>
      </c>
      <c r="AK223" s="126"/>
      <c r="AL223" s="99"/>
      <c r="AM223" s="13"/>
      <c r="AN223" s="13"/>
      <c r="AO223" s="13"/>
      <c r="AP223" s="13"/>
      <c r="AQ223" s="13"/>
      <c r="AR223" s="8">
        <f t="shared" si="150"/>
        <v>10.391818875550319</v>
      </c>
      <c r="AS223" s="8">
        <f t="shared" si="151"/>
        <v>10.288382149295677</v>
      </c>
      <c r="AT223" s="8">
        <f t="shared" si="152"/>
        <v>10.78568674501043</v>
      </c>
      <c r="AU223" s="8">
        <f t="shared" si="153"/>
        <v>10.678329784621853</v>
      </c>
      <c r="AV223" s="8">
        <f t="shared" si="136"/>
        <v>10.53605438861957</v>
      </c>
      <c r="AW223" s="8"/>
      <c r="AX223" s="8">
        <f t="shared" si="154"/>
        <v>10.159311877232181</v>
      </c>
      <c r="AY223" s="8">
        <f t="shared" si="155"/>
        <v>10.374598956523549</v>
      </c>
      <c r="AZ223" s="8">
        <f t="shared" si="156"/>
        <v>10.356033950309392</v>
      </c>
      <c r="BA223" s="8">
        <v>10.16270128962014</v>
      </c>
      <c r="BB223" s="8">
        <f t="shared" si="157"/>
        <v>10.045797471068111</v>
      </c>
      <c r="BC223" s="8">
        <v>9.994010125919699</v>
      </c>
      <c r="BD223" s="8">
        <f t="shared" si="158"/>
        <v>10.085692412801393</v>
      </c>
      <c r="BE223" s="5"/>
      <c r="BF223" s="60">
        <f t="shared" si="159"/>
        <v>162.842276</v>
      </c>
      <c r="BG223" s="62">
        <f t="shared" si="160"/>
        <v>143.17479399999999</v>
      </c>
      <c r="BH223" s="62">
        <f t="shared" si="161"/>
        <v>155.61112599999998</v>
      </c>
      <c r="BI223" s="62">
        <f t="shared" si="162"/>
        <v>153.405821</v>
      </c>
      <c r="BJ223" s="62">
        <f t="shared" si="163"/>
        <v>142.67479400000002</v>
      </c>
      <c r="BK223" s="62">
        <f t="shared" si="164"/>
        <v>158.774619</v>
      </c>
      <c r="BL223" s="62">
        <f t="shared" si="165"/>
        <v>158.8495034</v>
      </c>
      <c r="BM223" s="62">
        <f t="shared" si="166"/>
        <v>142.317294</v>
      </c>
      <c r="BN223" s="63">
        <f t="shared" si="167"/>
        <v>144.95729399999999</v>
      </c>
      <c r="BO223" s="50"/>
      <c r="BP223" s="104"/>
      <c r="BX223" s="53">
        <f t="shared" si="131"/>
        <v>2032</v>
      </c>
      <c r="BY223" s="97">
        <f t="shared" si="168"/>
        <v>48519</v>
      </c>
      <c r="BZ223" s="56">
        <f t="shared" si="132"/>
        <v>10.254952570868065</v>
      </c>
      <c r="CA223" s="56">
        <f t="shared" si="133"/>
        <v>10.045797471068111</v>
      </c>
      <c r="CB223" s="56">
        <v>10.159384963089527</v>
      </c>
      <c r="CC223" s="56">
        <v>9.9907665507414212</v>
      </c>
      <c r="CD223" s="56">
        <v>10.159384963089527</v>
      </c>
      <c r="CE223" s="56">
        <f t="shared" si="134"/>
        <v>10.085118501657808</v>
      </c>
      <c r="CF223" s="1"/>
      <c r="CG223" s="98">
        <v>-0.75</v>
      </c>
      <c r="CH223" s="99">
        <v>-1</v>
      </c>
      <c r="CI223" s="99">
        <v>-0.5</v>
      </c>
      <c r="CJ223" s="99">
        <v>-0.5</v>
      </c>
      <c r="CK223" s="99">
        <v>2.75</v>
      </c>
      <c r="CL223" s="99">
        <v>0.5</v>
      </c>
      <c r="CM223" s="99">
        <v>-4.1592600000000033</v>
      </c>
      <c r="CN223" s="100">
        <v>-3.7720800000000025</v>
      </c>
      <c r="CO223" s="13"/>
      <c r="CP223" s="101">
        <v>1.0413518935922523</v>
      </c>
      <c r="CQ223" s="102">
        <v>1.0180690065142546</v>
      </c>
      <c r="CR223" s="102">
        <v>1.0121987466871423</v>
      </c>
      <c r="CS223" s="102">
        <v>0.98018477695489559</v>
      </c>
      <c r="CT223" s="102">
        <v>1.0401729396058641</v>
      </c>
      <c r="CU223" s="103">
        <v>1.0018188432157149</v>
      </c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</row>
    <row r="224" spans="1:143" ht="12.75" x14ac:dyDescent="0.2">
      <c r="A224" s="3">
        <f t="shared" si="130"/>
        <v>2032</v>
      </c>
      <c r="B224" s="43">
        <v>48549</v>
      </c>
      <c r="C224" s="43">
        <v>48579</v>
      </c>
      <c r="D224" s="44">
        <f t="shared" si="135"/>
        <v>48549</v>
      </c>
      <c r="E224" s="94">
        <v>177.20650000000001</v>
      </c>
      <c r="F224" s="46">
        <v>148.12710000000001</v>
      </c>
      <c r="G224" s="94">
        <v>147.4298</v>
      </c>
      <c r="H224" s="46">
        <v>141.5239</v>
      </c>
      <c r="I224" s="94">
        <v>171.70740000000001</v>
      </c>
      <c r="J224" s="46">
        <v>140.67160000000001</v>
      </c>
      <c r="K224" s="94">
        <v>163.66290000000001</v>
      </c>
      <c r="L224" s="46">
        <v>148.46799999999999</v>
      </c>
      <c r="M224" s="94">
        <v>159.2895</v>
      </c>
      <c r="N224" s="46">
        <v>147.77699999999999</v>
      </c>
      <c r="O224" s="94">
        <f t="shared" si="137"/>
        <v>146.9298</v>
      </c>
      <c r="P224" s="46">
        <f t="shared" si="138"/>
        <v>141.0239</v>
      </c>
      <c r="Q224" s="94">
        <f t="shared" si="139"/>
        <v>146.9298</v>
      </c>
      <c r="R224" s="46">
        <f t="shared" si="140"/>
        <v>141.0239</v>
      </c>
      <c r="S224" s="94">
        <f t="shared" si="141"/>
        <v>149.9298</v>
      </c>
      <c r="T224" s="46">
        <f t="shared" si="142"/>
        <v>142.2739</v>
      </c>
      <c r="U224" s="94">
        <f t="shared" si="143"/>
        <v>172.09586000000002</v>
      </c>
      <c r="V224" s="95">
        <f t="shared" si="144"/>
        <v>144.20151000000001</v>
      </c>
      <c r="W224" s="96">
        <v>10.317978332202319</v>
      </c>
      <c r="X224" s="96">
        <v>10.719248288381023</v>
      </c>
      <c r="Y224" s="96">
        <v>10.236381539546297</v>
      </c>
      <c r="Z224" s="96">
        <v>10.278825019011402</v>
      </c>
      <c r="AA224" s="96">
        <v>10.084157325386316</v>
      </c>
      <c r="AB224" s="96">
        <v>10.420959384002799</v>
      </c>
      <c r="AC224" s="96">
        <v>10.263651165216514</v>
      </c>
      <c r="AD224" s="96">
        <v>10.16117031489823</v>
      </c>
      <c r="AE224" s="96">
        <v>9.4646802857934134</v>
      </c>
      <c r="AF224" s="96">
        <f t="shared" si="145"/>
        <v>10.699554434312857</v>
      </c>
      <c r="AG224" s="96">
        <f t="shared" si="146"/>
        <v>10.463234034178784</v>
      </c>
      <c r="AH224" s="96">
        <f t="shared" si="147"/>
        <v>10.401929160503837</v>
      </c>
      <c r="AI224" s="96">
        <f t="shared" si="148"/>
        <v>10.58091140051201</v>
      </c>
      <c r="AJ224" s="96">
        <f t="shared" si="149"/>
        <v>10.282190997523625</v>
      </c>
      <c r="AK224" s="126"/>
      <c r="AL224" s="99"/>
      <c r="AM224" s="13"/>
      <c r="AN224" s="13"/>
      <c r="AO224" s="13"/>
      <c r="AP224" s="13"/>
      <c r="AQ224" s="13"/>
      <c r="AR224" s="8">
        <f t="shared" si="150"/>
        <v>10.463399923992798</v>
      </c>
      <c r="AS224" s="8">
        <f t="shared" si="151"/>
        <v>10.35924213324345</v>
      </c>
      <c r="AT224" s="8">
        <f t="shared" si="152"/>
        <v>10.859980702876939</v>
      </c>
      <c r="AU224" s="8">
        <f t="shared" si="153"/>
        <v>10.75187534977333</v>
      </c>
      <c r="AV224" s="8">
        <f t="shared" si="136"/>
        <v>10.60862452747163</v>
      </c>
      <c r="AW224" s="8"/>
      <c r="AX224" s="8">
        <f t="shared" si="154"/>
        <v>10.463184915559017</v>
      </c>
      <c r="AY224" s="8">
        <f t="shared" si="155"/>
        <v>10.446063790174037</v>
      </c>
      <c r="AZ224" s="8">
        <f t="shared" si="156"/>
        <v>10.426165513016787</v>
      </c>
      <c r="BA224" s="8">
        <v>10.467442767228988</v>
      </c>
      <c r="BB224" s="8">
        <f t="shared" si="157"/>
        <v>10.35498713534821</v>
      </c>
      <c r="BC224" s="8">
        <v>10.293741255700485</v>
      </c>
      <c r="BD224" s="8">
        <f t="shared" si="158"/>
        <v>10.385688818695531</v>
      </c>
      <c r="BE224" s="5"/>
      <c r="BF224" s="60">
        <f t="shared" si="159"/>
        <v>164.702358</v>
      </c>
      <c r="BG224" s="62">
        <f t="shared" si="160"/>
        <v>144.890263</v>
      </c>
      <c r="BH224" s="62">
        <f t="shared" si="161"/>
        <v>158.36200600000001</v>
      </c>
      <c r="BI224" s="62">
        <f t="shared" si="162"/>
        <v>154.339125</v>
      </c>
      <c r="BJ224" s="62">
        <f t="shared" si="163"/>
        <v>144.390263</v>
      </c>
      <c r="BK224" s="62">
        <f t="shared" si="164"/>
        <v>157.12909299999998</v>
      </c>
      <c r="BL224" s="62">
        <f t="shared" si="165"/>
        <v>160.10128950000001</v>
      </c>
      <c r="BM224" s="62">
        <f t="shared" si="166"/>
        <v>144.390263</v>
      </c>
      <c r="BN224" s="63">
        <f t="shared" si="167"/>
        <v>146.63776299999998</v>
      </c>
      <c r="BO224" s="50"/>
      <c r="BP224" s="104"/>
      <c r="BX224" s="53">
        <f t="shared" si="131"/>
        <v>2032</v>
      </c>
      <c r="BY224" s="97">
        <f t="shared" si="168"/>
        <v>48549</v>
      </c>
      <c r="BZ224" s="56">
        <f t="shared" si="132"/>
        <v>10.565540302033439</v>
      </c>
      <c r="CA224" s="56">
        <f t="shared" si="133"/>
        <v>10.35498713534821</v>
      </c>
      <c r="CB224" s="56">
        <v>10.464126440698376</v>
      </c>
      <c r="CC224" s="56">
        <v>10.290498227467841</v>
      </c>
      <c r="CD224" s="56">
        <v>10.464126440698376</v>
      </c>
      <c r="CE224" s="56">
        <f t="shared" si="134"/>
        <v>10.394784135248683</v>
      </c>
      <c r="CF224" s="1"/>
      <c r="CG224" s="98">
        <v>-0.5</v>
      </c>
      <c r="CH224" s="99">
        <v>-0.5</v>
      </c>
      <c r="CI224" s="99">
        <v>-0.5</v>
      </c>
      <c r="CJ224" s="99">
        <v>-0.5</v>
      </c>
      <c r="CK224" s="99">
        <v>2.5</v>
      </c>
      <c r="CL224" s="99">
        <v>0.75</v>
      </c>
      <c r="CM224" s="99">
        <v>-5.1106400000000036</v>
      </c>
      <c r="CN224" s="100">
        <v>-3.9255899999999997</v>
      </c>
      <c r="CO224" s="13"/>
      <c r="CP224" s="101">
        <v>1.040931664321874</v>
      </c>
      <c r="CQ224" s="102">
        <v>1.0179406707309742</v>
      </c>
      <c r="CR224" s="102">
        <v>1.0119764799249666</v>
      </c>
      <c r="CS224" s="102">
        <v>0.98106128927527858</v>
      </c>
      <c r="CT224" s="102">
        <v>1.0413083407329919</v>
      </c>
      <c r="CU224" s="103">
        <v>1.0018063583815029</v>
      </c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</row>
    <row r="225" spans="1:143" ht="12.75" x14ac:dyDescent="0.2">
      <c r="A225" s="3">
        <f t="shared" si="130"/>
        <v>2033</v>
      </c>
      <c r="B225" s="43">
        <v>48580</v>
      </c>
      <c r="C225" s="43">
        <v>48610</v>
      </c>
      <c r="D225" s="44">
        <f t="shared" si="135"/>
        <v>48580</v>
      </c>
      <c r="E225" s="94">
        <v>173.95920000000001</v>
      </c>
      <c r="F225" s="46">
        <v>147.64699999999999</v>
      </c>
      <c r="G225" s="94">
        <v>152.18109999999999</v>
      </c>
      <c r="H225" s="46">
        <v>145.66560000000001</v>
      </c>
      <c r="I225" s="94">
        <v>166.21190000000001</v>
      </c>
      <c r="J225" s="46">
        <v>140.1602</v>
      </c>
      <c r="K225" s="94">
        <v>163.7954</v>
      </c>
      <c r="L225" s="46">
        <v>150.2413</v>
      </c>
      <c r="M225" s="94">
        <v>161.024</v>
      </c>
      <c r="N225" s="46">
        <v>150.05969999999999</v>
      </c>
      <c r="O225" s="94">
        <f t="shared" si="137"/>
        <v>151.68109999999999</v>
      </c>
      <c r="P225" s="46">
        <f t="shared" si="138"/>
        <v>145.16560000000001</v>
      </c>
      <c r="Q225" s="94">
        <f t="shared" si="139"/>
        <v>151.68109999999999</v>
      </c>
      <c r="R225" s="46">
        <f t="shared" si="140"/>
        <v>145.16560000000001</v>
      </c>
      <c r="S225" s="94">
        <f t="shared" si="141"/>
        <v>153.93109999999999</v>
      </c>
      <c r="T225" s="46">
        <f t="shared" si="142"/>
        <v>144.16560000000001</v>
      </c>
      <c r="U225" s="94">
        <f t="shared" si="143"/>
        <v>166.89263</v>
      </c>
      <c r="V225" s="95">
        <f t="shared" si="144"/>
        <v>143.03282999999999</v>
      </c>
      <c r="W225" s="96">
        <v>10.167769606627722</v>
      </c>
      <c r="X225" s="96">
        <v>10.542559634884853</v>
      </c>
      <c r="Y225" s="96">
        <v>10.074275852596715</v>
      </c>
      <c r="Z225" s="96">
        <v>10.094608970356783</v>
      </c>
      <c r="AA225" s="96">
        <v>9.8814000312605756</v>
      </c>
      <c r="AB225" s="96">
        <v>9.981869571262445</v>
      </c>
      <c r="AC225" s="96">
        <v>10.006970079898613</v>
      </c>
      <c r="AD225" s="96">
        <v>9.9070516968467128</v>
      </c>
      <c r="AE225" s="96">
        <v>9.206127668528552</v>
      </c>
      <c r="AF225" s="96">
        <f t="shared" si="145"/>
        <v>10.520161652854316</v>
      </c>
      <c r="AG225" s="96">
        <f t="shared" si="146"/>
        <v>10.281491240451546</v>
      </c>
      <c r="AH225" s="96">
        <f t="shared" si="147"/>
        <v>10.218702752880025</v>
      </c>
      <c r="AI225" s="96">
        <f t="shared" si="148"/>
        <v>10.335073904147322</v>
      </c>
      <c r="AJ225" s="96">
        <f t="shared" si="149"/>
        <v>10.025509974813387</v>
      </c>
      <c r="AK225" s="126"/>
      <c r="AL225" s="99"/>
      <c r="AM225" s="13"/>
      <c r="AN225" s="13"/>
      <c r="AO225" s="13"/>
      <c r="AP225" s="13"/>
      <c r="AQ225" s="13"/>
      <c r="AR225" s="8">
        <f t="shared" si="150"/>
        <v>10.20251865016629</v>
      </c>
      <c r="AS225" s="8">
        <f t="shared" si="151"/>
        <v>10.100965257492339</v>
      </c>
      <c r="AT225" s="8">
        <f t="shared" si="152"/>
        <v>10.589212073643985</v>
      </c>
      <c r="AU225" s="8">
        <f t="shared" si="153"/>
        <v>10.483809824854875</v>
      </c>
      <c r="AV225" s="8">
        <f t="shared" si="136"/>
        <v>10.344126451539372</v>
      </c>
      <c r="AW225" s="8"/>
      <c r="AX225" s="8">
        <f t="shared" si="154"/>
        <v>10.275744898612924</v>
      </c>
      <c r="AY225" s="8">
        <f t="shared" si="155"/>
        <v>10.185606067882913</v>
      </c>
      <c r="AZ225" s="8">
        <f t="shared" si="156"/>
        <v>9.9869242674646159</v>
      </c>
      <c r="BA225" s="8">
        <v>10.279467034040941</v>
      </c>
      <c r="BB225" s="8">
        <f t="shared" si="157"/>
        <v>10.147222718783254</v>
      </c>
      <c r="BC225" s="8">
        <v>10.108856089027693</v>
      </c>
      <c r="BD225" s="8">
        <f t="shared" si="158"/>
        <v>10.200640050584413</v>
      </c>
      <c r="BE225" s="5"/>
      <c r="BF225" s="60">
        <f t="shared" si="159"/>
        <v>162.64495399999998</v>
      </c>
      <c r="BG225" s="62">
        <f t="shared" si="160"/>
        <v>149.379435</v>
      </c>
      <c r="BH225" s="62">
        <f t="shared" si="161"/>
        <v>155.009669</v>
      </c>
      <c r="BI225" s="62">
        <f t="shared" si="162"/>
        <v>156.30935099999999</v>
      </c>
      <c r="BJ225" s="62">
        <f t="shared" si="163"/>
        <v>148.879435</v>
      </c>
      <c r="BK225" s="62">
        <f t="shared" si="164"/>
        <v>157.96713699999998</v>
      </c>
      <c r="BL225" s="62">
        <f t="shared" si="165"/>
        <v>156.63291599999999</v>
      </c>
      <c r="BM225" s="62">
        <f t="shared" si="166"/>
        <v>148.879435</v>
      </c>
      <c r="BN225" s="63">
        <f t="shared" si="167"/>
        <v>149.73193499999999</v>
      </c>
      <c r="BO225" s="50"/>
      <c r="BP225" s="104"/>
      <c r="BX225" s="53">
        <f t="shared" si="131"/>
        <v>2033</v>
      </c>
      <c r="BY225" s="97">
        <f t="shared" si="168"/>
        <v>48580</v>
      </c>
      <c r="BZ225" s="56">
        <f t="shared" si="132"/>
        <v>10.39874774420899</v>
      </c>
      <c r="CA225" s="56">
        <f t="shared" si="133"/>
        <v>10.147222718783254</v>
      </c>
      <c r="CB225" s="56">
        <v>10.276150707510329</v>
      </c>
      <c r="CC225" s="56">
        <v>10.105612723418899</v>
      </c>
      <c r="CD225" s="56">
        <v>10.276150707510329</v>
      </c>
      <c r="CE225" s="56">
        <f t="shared" si="134"/>
        <v>10.186699884298621</v>
      </c>
      <c r="CF225" s="1"/>
      <c r="CG225" s="98">
        <v>-0.5</v>
      </c>
      <c r="CH225" s="99">
        <v>-0.5</v>
      </c>
      <c r="CI225" s="99">
        <v>-0.5</v>
      </c>
      <c r="CJ225" s="99">
        <v>-0.5</v>
      </c>
      <c r="CK225" s="99">
        <v>1.75</v>
      </c>
      <c r="CL225" s="99">
        <v>-1.5</v>
      </c>
      <c r="CM225" s="99">
        <v>-7.0665699999999987</v>
      </c>
      <c r="CN225" s="100">
        <v>-4.6141700000000014</v>
      </c>
      <c r="CO225" s="13"/>
      <c r="CP225" s="101">
        <v>1.0421564306004507</v>
      </c>
      <c r="CQ225" s="102">
        <v>1.0185130766970321</v>
      </c>
      <c r="CR225" s="102">
        <v>1.0122930747379764</v>
      </c>
      <c r="CS225" s="102">
        <v>0.97887893035556872</v>
      </c>
      <c r="CT225" s="102">
        <v>1.0432037926517375</v>
      </c>
      <c r="CU225" s="103">
        <v>1.0018526981460667</v>
      </c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</row>
    <row r="226" spans="1:143" ht="12.75" x14ac:dyDescent="0.2">
      <c r="A226" s="3">
        <f t="shared" si="130"/>
        <v>2033</v>
      </c>
      <c r="B226" s="43">
        <v>48611</v>
      </c>
      <c r="C226" s="43">
        <v>48638</v>
      </c>
      <c r="D226" s="44">
        <f t="shared" si="135"/>
        <v>48611</v>
      </c>
      <c r="E226" s="94">
        <v>169.63509999999999</v>
      </c>
      <c r="F226" s="46">
        <v>143.9478</v>
      </c>
      <c r="G226" s="94">
        <v>151.80289999999999</v>
      </c>
      <c r="H226" s="46">
        <v>144.6431</v>
      </c>
      <c r="I226" s="94">
        <v>162.39099999999999</v>
      </c>
      <c r="J226" s="46">
        <v>136.71539999999999</v>
      </c>
      <c r="K226" s="94">
        <v>162.06479999999999</v>
      </c>
      <c r="L226" s="46">
        <v>149.0951</v>
      </c>
      <c r="M226" s="94">
        <v>157.44730000000001</v>
      </c>
      <c r="N226" s="46">
        <v>147.83760000000001</v>
      </c>
      <c r="O226" s="94">
        <f t="shared" si="137"/>
        <v>150.80289999999999</v>
      </c>
      <c r="P226" s="46">
        <f t="shared" si="138"/>
        <v>143.3931</v>
      </c>
      <c r="Q226" s="94">
        <f t="shared" si="139"/>
        <v>151.80289999999999</v>
      </c>
      <c r="R226" s="46">
        <f t="shared" si="140"/>
        <v>144.1431</v>
      </c>
      <c r="S226" s="94">
        <f t="shared" si="141"/>
        <v>154.30289999999999</v>
      </c>
      <c r="T226" s="46">
        <f t="shared" si="142"/>
        <v>146.8931</v>
      </c>
      <c r="U226" s="94">
        <f t="shared" si="143"/>
        <v>165.89912999999999</v>
      </c>
      <c r="V226" s="95">
        <f t="shared" si="144"/>
        <v>139.4229</v>
      </c>
      <c r="W226" s="96">
        <v>10.069926670419415</v>
      </c>
      <c r="X226" s="96">
        <v>10.381163046106503</v>
      </c>
      <c r="Y226" s="96">
        <v>9.8262337071659314</v>
      </c>
      <c r="Z226" s="96">
        <v>9.8308949018536449</v>
      </c>
      <c r="AA226" s="96">
        <v>9.6424073080276376</v>
      </c>
      <c r="AB226" s="96">
        <v>9.7951242218658336</v>
      </c>
      <c r="AC226" s="96">
        <v>9.821833698630444</v>
      </c>
      <c r="AD226" s="96">
        <v>9.7237651111871077</v>
      </c>
      <c r="AE226" s="96">
        <v>9.1395253638135827</v>
      </c>
      <c r="AF226" s="96">
        <f t="shared" si="145"/>
        <v>10.255331883623159</v>
      </c>
      <c r="AG226" s="96">
        <f t="shared" si="146"/>
        <v>10.017157724080393</v>
      </c>
      <c r="AH226" s="96">
        <f t="shared" si="147"/>
        <v>9.9546169224568146</v>
      </c>
      <c r="AI226" s="96">
        <f t="shared" si="148"/>
        <v>10.150057386310204</v>
      </c>
      <c r="AJ226" s="96">
        <f t="shared" si="149"/>
        <v>9.8403736225566316</v>
      </c>
      <c r="AK226" s="126"/>
      <c r="AL226" s="99"/>
      <c r="AM226" s="13"/>
      <c r="AN226" s="13"/>
      <c r="AO226" s="13"/>
      <c r="AP226" s="13"/>
      <c r="AQ226" s="13"/>
      <c r="AR226" s="8">
        <f t="shared" si="150"/>
        <v>10.014352798689343</v>
      </c>
      <c r="AS226" s="8">
        <f t="shared" si="151"/>
        <v>9.9146794706648116</v>
      </c>
      <c r="AT226" s="8">
        <f t="shared" si="152"/>
        <v>10.393914768760588</v>
      </c>
      <c r="AU226" s="8">
        <f t="shared" si="153"/>
        <v>10.290463838747741</v>
      </c>
      <c r="AV226" s="8">
        <f t="shared" si="136"/>
        <v>10.15335271921562</v>
      </c>
      <c r="AW226" s="8"/>
      <c r="AX226" s="8">
        <f t="shared" si="154"/>
        <v>10.007415565581649</v>
      </c>
      <c r="AY226" s="8">
        <f t="shared" si="155"/>
        <v>9.9977457114464165</v>
      </c>
      <c r="AZ226" s="8">
        <f t="shared" si="156"/>
        <v>9.8001145135372418</v>
      </c>
      <c r="BA226" s="8">
        <v>10.010371242262703</v>
      </c>
      <c r="BB226" s="8">
        <f t="shared" si="157"/>
        <v>9.902328033638323</v>
      </c>
      <c r="BC226" s="8">
        <v>9.8441845834557693</v>
      </c>
      <c r="BD226" s="8">
        <f t="shared" si="158"/>
        <v>9.9357339044235502</v>
      </c>
      <c r="BE226" s="5"/>
      <c r="BF226" s="60">
        <f t="shared" si="159"/>
        <v>158.589561</v>
      </c>
      <c r="BG226" s="62">
        <f t="shared" si="160"/>
        <v>148.72418599999997</v>
      </c>
      <c r="BH226" s="62">
        <f t="shared" si="161"/>
        <v>151.35049199999997</v>
      </c>
      <c r="BI226" s="62">
        <f t="shared" si="162"/>
        <v>153.31512900000001</v>
      </c>
      <c r="BJ226" s="62">
        <f t="shared" si="163"/>
        <v>148.509186</v>
      </c>
      <c r="BK226" s="62">
        <f t="shared" si="164"/>
        <v>156.48782899999998</v>
      </c>
      <c r="BL226" s="62">
        <f t="shared" si="165"/>
        <v>154.5143511</v>
      </c>
      <c r="BM226" s="62">
        <f t="shared" si="166"/>
        <v>147.61668599999999</v>
      </c>
      <c r="BN226" s="63">
        <f t="shared" si="167"/>
        <v>151.11668599999999</v>
      </c>
      <c r="BO226" s="50"/>
      <c r="BP226" s="104"/>
      <c r="BX226" s="53">
        <f t="shared" si="131"/>
        <v>2033</v>
      </c>
      <c r="BY226" s="97">
        <f t="shared" si="168"/>
        <v>48611</v>
      </c>
      <c r="BZ226" s="56">
        <f t="shared" si="132"/>
        <v>10.14353409524224</v>
      </c>
      <c r="CA226" s="56">
        <f t="shared" si="133"/>
        <v>9.902328033638323</v>
      </c>
      <c r="CB226" s="56">
        <v>10.007054915732091</v>
      </c>
      <c r="CC226" s="56">
        <v>9.8409407348777069</v>
      </c>
      <c r="CD226" s="56">
        <v>10.007054915732091</v>
      </c>
      <c r="CE226" s="56">
        <f t="shared" si="134"/>
        <v>9.9414282061038968</v>
      </c>
      <c r="CF226" s="1"/>
      <c r="CG226" s="98">
        <v>-1</v>
      </c>
      <c r="CH226" s="99">
        <v>-1.25</v>
      </c>
      <c r="CI226" s="99">
        <v>0</v>
      </c>
      <c r="CJ226" s="99">
        <v>-0.5</v>
      </c>
      <c r="CK226" s="99">
        <v>2.5</v>
      </c>
      <c r="CL226" s="99">
        <v>2.25</v>
      </c>
      <c r="CM226" s="99">
        <v>-3.7359700000000089</v>
      </c>
      <c r="CN226" s="100">
        <v>-4.5249000000000024</v>
      </c>
      <c r="CO226" s="13"/>
      <c r="CP226" s="101">
        <v>1.0431737889588755</v>
      </c>
      <c r="CQ226" s="102">
        <v>1.0189466802449112</v>
      </c>
      <c r="CR226" s="102">
        <v>1.0125850211845762</v>
      </c>
      <c r="CS226" s="102">
        <v>0.98082701567784358</v>
      </c>
      <c r="CT226" s="102">
        <v>1.0438402481187714</v>
      </c>
      <c r="CU226" s="103">
        <v>1.001887623482036</v>
      </c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</row>
    <row r="227" spans="1:143" ht="12.75" x14ac:dyDescent="0.2">
      <c r="A227" s="3">
        <f t="shared" si="130"/>
        <v>2033</v>
      </c>
      <c r="B227" s="43">
        <v>48639</v>
      </c>
      <c r="C227" s="43">
        <v>48669</v>
      </c>
      <c r="D227" s="44">
        <f t="shared" si="135"/>
        <v>48639</v>
      </c>
      <c r="E227" s="94">
        <v>141.10069999999999</v>
      </c>
      <c r="F227" s="46">
        <v>129.59379999999999</v>
      </c>
      <c r="G227" s="94">
        <v>140.47239999999999</v>
      </c>
      <c r="H227" s="46">
        <v>137.27449999999999</v>
      </c>
      <c r="I227" s="94">
        <v>133.60390000000001</v>
      </c>
      <c r="J227" s="46">
        <v>123.8664</v>
      </c>
      <c r="K227" s="94">
        <v>146.5445</v>
      </c>
      <c r="L227" s="46">
        <v>139.94720000000001</v>
      </c>
      <c r="M227" s="94">
        <v>144.84190000000001</v>
      </c>
      <c r="N227" s="46">
        <v>139.0762</v>
      </c>
      <c r="O227" s="94">
        <f t="shared" si="137"/>
        <v>139.47239999999999</v>
      </c>
      <c r="P227" s="46">
        <f t="shared" si="138"/>
        <v>135.77449999999999</v>
      </c>
      <c r="Q227" s="94">
        <f t="shared" si="139"/>
        <v>140.47239999999999</v>
      </c>
      <c r="R227" s="46">
        <f t="shared" si="140"/>
        <v>136.77449999999999</v>
      </c>
      <c r="S227" s="94">
        <f t="shared" si="141"/>
        <v>142.72239999999999</v>
      </c>
      <c r="T227" s="46">
        <f t="shared" si="142"/>
        <v>139.27449999999999</v>
      </c>
      <c r="U227" s="94">
        <f t="shared" si="143"/>
        <v>137.70741999999998</v>
      </c>
      <c r="V227" s="95">
        <f t="shared" si="144"/>
        <v>126.95768999999999</v>
      </c>
      <c r="W227" s="96">
        <v>9.338801832042261</v>
      </c>
      <c r="X227" s="96">
        <v>9.520020499966531</v>
      </c>
      <c r="Y227" s="96">
        <v>9.1489452030117242</v>
      </c>
      <c r="Z227" s="96">
        <v>9.2195747499127485</v>
      </c>
      <c r="AA227" s="96">
        <v>9.0249072847201361</v>
      </c>
      <c r="AB227" s="96">
        <v>9.6433716312894955</v>
      </c>
      <c r="AC227" s="96">
        <v>9.6656351009205004</v>
      </c>
      <c r="AD227" s="96">
        <v>9.569124845786332</v>
      </c>
      <c r="AE227" s="96">
        <v>8.9123489638789195</v>
      </c>
      <c r="AF227" s="96">
        <f t="shared" si="145"/>
        <v>9.6411688602441803</v>
      </c>
      <c r="AG227" s="96">
        <f t="shared" si="146"/>
        <v>9.4043543438574826</v>
      </c>
      <c r="AH227" s="96">
        <f t="shared" si="147"/>
        <v>9.3428023453394378</v>
      </c>
      <c r="AI227" s="96">
        <f t="shared" si="148"/>
        <v>9.9902251719199917</v>
      </c>
      <c r="AJ227" s="96">
        <f t="shared" si="149"/>
        <v>9.6841748475399996</v>
      </c>
      <c r="AK227" s="126"/>
      <c r="AL227" s="99"/>
      <c r="AM227" s="13"/>
      <c r="AN227" s="13"/>
      <c r="AO227" s="13"/>
      <c r="AP227" s="13"/>
      <c r="AQ227" s="13"/>
      <c r="AR227" s="8">
        <f t="shared" si="150"/>
        <v>9.8555982527904273</v>
      </c>
      <c r="AS227" s="8">
        <f t="shared" si="151"/>
        <v>9.7575087567703349</v>
      </c>
      <c r="AT227" s="8">
        <f t="shared" si="152"/>
        <v>10.229143452877887</v>
      </c>
      <c r="AU227" s="8">
        <f t="shared" si="153"/>
        <v>10.127336381830025</v>
      </c>
      <c r="AV227" s="8">
        <f t="shared" si="136"/>
        <v>9.992396711067169</v>
      </c>
      <c r="AW227" s="8"/>
      <c r="AX227" s="8">
        <f t="shared" si="154"/>
        <v>9.3853966889629099</v>
      </c>
      <c r="AY227" s="8">
        <f t="shared" si="155"/>
        <v>9.8392489101171989</v>
      </c>
      <c r="AZ227" s="8">
        <f t="shared" si="156"/>
        <v>9.6483095866943245</v>
      </c>
      <c r="BA227" s="8">
        <v>9.3865751752990327</v>
      </c>
      <c r="BB227" s="8">
        <f t="shared" si="157"/>
        <v>9.2695787526592248</v>
      </c>
      <c r="BC227" s="8">
        <v>9.2306445383956106</v>
      </c>
      <c r="BD227" s="8">
        <f t="shared" si="158"/>
        <v>9.321650376607483</v>
      </c>
      <c r="BE227" s="5"/>
      <c r="BF227" s="60">
        <f t="shared" si="159"/>
        <v>136.15273299999998</v>
      </c>
      <c r="BG227" s="62">
        <f t="shared" si="160"/>
        <v>139.09730299999998</v>
      </c>
      <c r="BH227" s="62">
        <f t="shared" si="161"/>
        <v>129.416775</v>
      </c>
      <c r="BI227" s="62">
        <f t="shared" si="162"/>
        <v>142.362649</v>
      </c>
      <c r="BJ227" s="62">
        <f t="shared" si="163"/>
        <v>138.88230299999998</v>
      </c>
      <c r="BK227" s="62">
        <f t="shared" si="164"/>
        <v>143.707661</v>
      </c>
      <c r="BL227" s="62">
        <f t="shared" si="165"/>
        <v>133.08503609999997</v>
      </c>
      <c r="BM227" s="62">
        <f t="shared" si="166"/>
        <v>137.88230299999998</v>
      </c>
      <c r="BN227" s="63">
        <f t="shared" si="167"/>
        <v>141.23980299999999</v>
      </c>
      <c r="BO227" s="50"/>
      <c r="BP227" s="104"/>
      <c r="BX227" s="53">
        <f t="shared" si="131"/>
        <v>2033</v>
      </c>
      <c r="BY227" s="97">
        <f t="shared" si="168"/>
        <v>48639</v>
      </c>
      <c r="BZ227" s="56">
        <f t="shared" si="132"/>
        <v>9.4466635281528202</v>
      </c>
      <c r="CA227" s="56">
        <f t="shared" si="133"/>
        <v>9.2695787526592248</v>
      </c>
      <c r="CB227" s="56">
        <v>9.3832588487684223</v>
      </c>
      <c r="CC227" s="56">
        <v>9.2273995702373117</v>
      </c>
      <c r="CD227" s="56">
        <v>9.3832588487684223</v>
      </c>
      <c r="CE227" s="56">
        <f t="shared" si="134"/>
        <v>9.3077048652710754</v>
      </c>
      <c r="CF227" s="1"/>
      <c r="CG227" s="98">
        <v>-1</v>
      </c>
      <c r="CH227" s="99">
        <v>-1.5</v>
      </c>
      <c r="CI227" s="99">
        <v>0</v>
      </c>
      <c r="CJ227" s="99">
        <v>-0.5</v>
      </c>
      <c r="CK227" s="99">
        <v>2.25</v>
      </c>
      <c r="CL227" s="99">
        <v>2</v>
      </c>
      <c r="CM227" s="99">
        <v>-3.3932799999999972</v>
      </c>
      <c r="CN227" s="100">
        <v>-2.6361100000000022</v>
      </c>
      <c r="CO227" s="13"/>
      <c r="CP227" s="101">
        <v>1.0457281514351213</v>
      </c>
      <c r="CQ227" s="102">
        <v>1.0200420951027576</v>
      </c>
      <c r="CR227" s="102">
        <v>1.0133658654297319</v>
      </c>
      <c r="CS227" s="102">
        <v>0.97888541820278041</v>
      </c>
      <c r="CT227" s="102">
        <v>1.0440061482026841</v>
      </c>
      <c r="CU227" s="103">
        <v>1.0019181095112657</v>
      </c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</row>
    <row r="228" spans="1:143" ht="12.75" x14ac:dyDescent="0.2">
      <c r="A228" s="3">
        <f t="shared" si="130"/>
        <v>2033</v>
      </c>
      <c r="B228" s="43">
        <v>48670</v>
      </c>
      <c r="C228" s="43">
        <v>48699</v>
      </c>
      <c r="D228" s="44">
        <f t="shared" si="135"/>
        <v>48670</v>
      </c>
      <c r="E228" s="94">
        <v>134.54640000000001</v>
      </c>
      <c r="F228" s="46">
        <v>127.18510000000001</v>
      </c>
      <c r="G228" s="94">
        <v>139.81280000000001</v>
      </c>
      <c r="H228" s="46">
        <v>136.83240000000001</v>
      </c>
      <c r="I228" s="94">
        <v>127.63509999999999</v>
      </c>
      <c r="J228" s="46">
        <v>121.0915</v>
      </c>
      <c r="K228" s="94">
        <v>148.1044</v>
      </c>
      <c r="L228" s="46">
        <v>140.7782</v>
      </c>
      <c r="M228" s="94">
        <v>144.3732</v>
      </c>
      <c r="N228" s="46">
        <v>138.4691</v>
      </c>
      <c r="O228" s="94">
        <f t="shared" si="137"/>
        <v>138.56280000000001</v>
      </c>
      <c r="P228" s="46">
        <f t="shared" si="138"/>
        <v>135.83240000000001</v>
      </c>
      <c r="Q228" s="94">
        <f t="shared" si="139"/>
        <v>136.81280000000001</v>
      </c>
      <c r="R228" s="46">
        <f t="shared" si="140"/>
        <v>136.08240000000001</v>
      </c>
      <c r="S228" s="94">
        <f t="shared" si="141"/>
        <v>142.06280000000001</v>
      </c>
      <c r="T228" s="46">
        <f t="shared" si="142"/>
        <v>134.83240000000001</v>
      </c>
      <c r="U228" s="94">
        <f t="shared" si="143"/>
        <v>133.90894</v>
      </c>
      <c r="V228" s="95">
        <f t="shared" si="144"/>
        <v>131.07354000000001</v>
      </c>
      <c r="W228" s="96">
        <v>9.2516261034248455</v>
      </c>
      <c r="X228" s="96">
        <v>9.4991735644062274</v>
      </c>
      <c r="Y228" s="96">
        <v>9.0076935633554704</v>
      </c>
      <c r="Z228" s="96">
        <v>9.0296893582686568</v>
      </c>
      <c r="AA228" s="96">
        <v>8.590910924986602</v>
      </c>
      <c r="AB228" s="96">
        <v>9.5224796407883936</v>
      </c>
      <c r="AC228" s="96">
        <v>9.414759184868581</v>
      </c>
      <c r="AD228" s="96">
        <v>8.9735257907816504</v>
      </c>
      <c r="AE228" s="96">
        <v>8.6328674576088495</v>
      </c>
      <c r="AF228" s="96">
        <f t="shared" si="145"/>
        <v>9.436702704972264</v>
      </c>
      <c r="AG228" s="96">
        <f t="shared" si="146"/>
        <v>9.2071783245202141</v>
      </c>
      <c r="AH228" s="96">
        <f t="shared" si="147"/>
        <v>9.1504461270902251</v>
      </c>
      <c r="AI228" s="96">
        <f t="shared" si="148"/>
        <v>9.3416032515258145</v>
      </c>
      <c r="AJ228" s="96">
        <f t="shared" si="149"/>
        <v>9.4332989879160305</v>
      </c>
      <c r="AK228" s="126"/>
      <c r="AL228" s="99"/>
      <c r="AM228" s="13"/>
      <c r="AN228" s="13"/>
      <c r="AO228" s="13"/>
      <c r="AP228" s="13"/>
      <c r="AQ228" s="13"/>
      <c r="AR228" s="8">
        <f t="shared" si="150"/>
        <v>9.6006171408360412</v>
      </c>
      <c r="AS228" s="8">
        <f t="shared" si="151"/>
        <v>9.1521636454737791</v>
      </c>
      <c r="AT228" s="8">
        <f t="shared" si="152"/>
        <v>9.9644986006371798</v>
      </c>
      <c r="AU228" s="8">
        <f t="shared" si="153"/>
        <v>9.4990487949346889</v>
      </c>
      <c r="AV228" s="8">
        <f t="shared" si="136"/>
        <v>9.5540820454704214</v>
      </c>
      <c r="AW228" s="8"/>
      <c r="AX228" s="8">
        <f t="shared" si="154"/>
        <v>9.1921881097564668</v>
      </c>
      <c r="AY228" s="8">
        <f t="shared" si="155"/>
        <v>9.5846817705414313</v>
      </c>
      <c r="AZ228" s="8">
        <f t="shared" si="156"/>
        <v>9.5273759030964662</v>
      </c>
      <c r="BA228" s="8">
        <v>9.1928143331984256</v>
      </c>
      <c r="BB228" s="8">
        <f t="shared" si="157"/>
        <v>8.8248647863373328</v>
      </c>
      <c r="BC228" s="8">
        <v>9.0400693775550636</v>
      </c>
      <c r="BD228" s="8">
        <f t="shared" si="158"/>
        <v>9.1309066381402886</v>
      </c>
      <c r="BE228" s="5"/>
      <c r="BF228" s="60">
        <f t="shared" si="159"/>
        <v>131.38104099999998</v>
      </c>
      <c r="BG228" s="62">
        <f t="shared" si="160"/>
        <v>138.531228</v>
      </c>
      <c r="BH228" s="62">
        <f t="shared" si="161"/>
        <v>124.82135199999999</v>
      </c>
      <c r="BI228" s="62">
        <f t="shared" si="162"/>
        <v>141.83443699999998</v>
      </c>
      <c r="BJ228" s="62">
        <f t="shared" si="163"/>
        <v>136.498728</v>
      </c>
      <c r="BK228" s="62">
        <f t="shared" si="164"/>
        <v>144.95413399999998</v>
      </c>
      <c r="BL228" s="62">
        <f t="shared" si="165"/>
        <v>132.689718</v>
      </c>
      <c r="BM228" s="62">
        <f t="shared" si="166"/>
        <v>137.38872800000001</v>
      </c>
      <c r="BN228" s="63">
        <f t="shared" si="167"/>
        <v>138.95372800000001</v>
      </c>
      <c r="BO228" s="50"/>
      <c r="BP228" s="104"/>
      <c r="BX228" s="53">
        <f t="shared" si="131"/>
        <v>2033</v>
      </c>
      <c r="BY228" s="97">
        <f t="shared" si="168"/>
        <v>48670</v>
      </c>
      <c r="BZ228" s="56">
        <f t="shared" si="132"/>
        <v>9.3013279590034692</v>
      </c>
      <c r="CA228" s="56">
        <f t="shared" si="133"/>
        <v>8.8248647863373328</v>
      </c>
      <c r="CB228" s="56">
        <v>9.1894980066678134</v>
      </c>
      <c r="CC228" s="56">
        <v>9.036824061637585</v>
      </c>
      <c r="CD228" s="56">
        <v>9.1894980066678134</v>
      </c>
      <c r="CE228" s="56">
        <f t="shared" si="134"/>
        <v>8.8623063023261519</v>
      </c>
      <c r="CF228" s="1"/>
      <c r="CG228" s="98">
        <v>-1.25</v>
      </c>
      <c r="CH228" s="99">
        <v>-1</v>
      </c>
      <c r="CI228" s="99">
        <v>-3</v>
      </c>
      <c r="CJ228" s="99">
        <v>-0.75</v>
      </c>
      <c r="CK228" s="99">
        <v>2.25</v>
      </c>
      <c r="CL228" s="99">
        <v>-2</v>
      </c>
      <c r="CM228" s="99">
        <v>-0.63745999999999725</v>
      </c>
      <c r="CN228" s="100">
        <v>3.8884399999999957</v>
      </c>
      <c r="CO228" s="13"/>
      <c r="CP228" s="101">
        <v>1.0450750109505038</v>
      </c>
      <c r="CQ228" s="102">
        <v>1.0196561541830924</v>
      </c>
      <c r="CR228" s="102">
        <v>1.0133733026719229</v>
      </c>
      <c r="CS228" s="102">
        <v>0.9514071397284275</v>
      </c>
      <c r="CT228" s="102">
        <v>1.0410181537698686</v>
      </c>
      <c r="CU228" s="103">
        <v>1.0019692275376779</v>
      </c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</row>
    <row r="229" spans="1:143" ht="12.75" x14ac:dyDescent="0.2">
      <c r="A229" s="3">
        <f t="shared" si="130"/>
        <v>2033</v>
      </c>
      <c r="B229" s="43">
        <v>48700</v>
      </c>
      <c r="C229" s="43">
        <v>48730</v>
      </c>
      <c r="D229" s="44">
        <f t="shared" si="135"/>
        <v>48700</v>
      </c>
      <c r="E229" s="94">
        <v>127.3472</v>
      </c>
      <c r="F229" s="46">
        <v>119.6354</v>
      </c>
      <c r="G229" s="94">
        <v>140.00989999999999</v>
      </c>
      <c r="H229" s="46">
        <v>137.16040000000001</v>
      </c>
      <c r="I229" s="94">
        <v>119.79689999999999</v>
      </c>
      <c r="J229" s="46">
        <v>112.4418</v>
      </c>
      <c r="K229" s="94">
        <v>141.0531</v>
      </c>
      <c r="L229" s="46">
        <v>135.7191</v>
      </c>
      <c r="M229" s="94">
        <v>143.46639999999999</v>
      </c>
      <c r="N229" s="46">
        <v>137.7354</v>
      </c>
      <c r="O229" s="94">
        <f t="shared" si="137"/>
        <v>139.00989999999999</v>
      </c>
      <c r="P229" s="46">
        <f t="shared" si="138"/>
        <v>135.66040000000001</v>
      </c>
      <c r="Q229" s="94">
        <f t="shared" si="139"/>
        <v>139.00989999999999</v>
      </c>
      <c r="R229" s="46">
        <f t="shared" si="140"/>
        <v>136.16040000000001</v>
      </c>
      <c r="S229" s="94">
        <f t="shared" si="141"/>
        <v>142.75989999999999</v>
      </c>
      <c r="T229" s="46">
        <f t="shared" si="142"/>
        <v>135.16040000000001</v>
      </c>
      <c r="U229" s="94">
        <f t="shared" si="143"/>
        <v>126.56774</v>
      </c>
      <c r="V229" s="95">
        <f t="shared" si="144"/>
        <v>121.06753</v>
      </c>
      <c r="W229" s="96">
        <v>9.3318664592588778</v>
      </c>
      <c r="X229" s="96">
        <v>9.7836714149819368</v>
      </c>
      <c r="Y229" s="96">
        <v>9.0842323889058552</v>
      </c>
      <c r="Z229" s="96">
        <v>9.0655143127153455</v>
      </c>
      <c r="AA229" s="96">
        <v>8.6267367950574023</v>
      </c>
      <c r="AB229" s="96">
        <v>9.4877911349517863</v>
      </c>
      <c r="AC229" s="96">
        <v>9.1234817558343533</v>
      </c>
      <c r="AD229" s="96">
        <v>9.0160166495938778</v>
      </c>
      <c r="AE229" s="96">
        <v>8.6940726450258623</v>
      </c>
      <c r="AF229" s="96">
        <f t="shared" si="145"/>
        <v>9.4735156044868578</v>
      </c>
      <c r="AG229" s="96">
        <f t="shared" si="146"/>
        <v>9.2434973057934968</v>
      </c>
      <c r="AH229" s="96">
        <f t="shared" si="147"/>
        <v>9.1863944288475921</v>
      </c>
      <c r="AI229" s="96">
        <f t="shared" si="148"/>
        <v>9.3858233808140259</v>
      </c>
      <c r="AJ229" s="96">
        <f t="shared" si="149"/>
        <v>9.1420216496686031</v>
      </c>
      <c r="AK229" s="126"/>
      <c r="AL229" s="99"/>
      <c r="AM229" s="13"/>
      <c r="AN229" s="13"/>
      <c r="AO229" s="13"/>
      <c r="AP229" s="13"/>
      <c r="AQ229" s="13"/>
      <c r="AR229" s="8">
        <f t="shared" si="150"/>
        <v>9.304573407698296</v>
      </c>
      <c r="AS229" s="8">
        <f t="shared" si="151"/>
        <v>9.1953498013963593</v>
      </c>
      <c r="AT229" s="8">
        <f t="shared" si="152"/>
        <v>9.6572348609330358</v>
      </c>
      <c r="AU229" s="8">
        <f t="shared" si="153"/>
        <v>9.543871698738716</v>
      </c>
      <c r="AV229" s="8">
        <f t="shared" si="136"/>
        <v>9.4252574421916009</v>
      </c>
      <c r="AW229" s="8"/>
      <c r="AX229" s="8">
        <f t="shared" si="154"/>
        <v>9.2286400373579003</v>
      </c>
      <c r="AY229" s="8">
        <f t="shared" si="155"/>
        <v>9.2891186766457157</v>
      </c>
      <c r="AZ229" s="8">
        <f t="shared" si="156"/>
        <v>9.4926754339261077</v>
      </c>
      <c r="BA229" s="8">
        <v>9.2293704618016363</v>
      </c>
      <c r="BB229" s="8">
        <f t="shared" si="157"/>
        <v>8.8615753817577652</v>
      </c>
      <c r="BC229" s="8">
        <v>9.0760244756684756</v>
      </c>
      <c r="BD229" s="8">
        <f t="shared" si="158"/>
        <v>9.1668935336166193</v>
      </c>
      <c r="BE229" s="5"/>
      <c r="BF229" s="60">
        <f t="shared" si="159"/>
        <v>124.031126</v>
      </c>
      <c r="BG229" s="62">
        <f t="shared" si="160"/>
        <v>138.784615</v>
      </c>
      <c r="BH229" s="62">
        <f t="shared" si="161"/>
        <v>116.63420699999998</v>
      </c>
      <c r="BI229" s="62">
        <f t="shared" si="162"/>
        <v>141.00206999999997</v>
      </c>
      <c r="BJ229" s="62">
        <f t="shared" si="163"/>
        <v>137.78461499999997</v>
      </c>
      <c r="BK229" s="62">
        <f t="shared" si="164"/>
        <v>138.75948</v>
      </c>
      <c r="BL229" s="62">
        <f t="shared" si="165"/>
        <v>124.20264969999999</v>
      </c>
      <c r="BM229" s="62">
        <f t="shared" si="166"/>
        <v>137.569615</v>
      </c>
      <c r="BN229" s="63">
        <f t="shared" si="167"/>
        <v>139.49211499999998</v>
      </c>
      <c r="BO229" s="50"/>
      <c r="BP229" s="104"/>
      <c r="BX229" s="53">
        <f t="shared" si="131"/>
        <v>2033</v>
      </c>
      <c r="BY229" s="97">
        <f t="shared" si="168"/>
        <v>48700</v>
      </c>
      <c r="BZ229" s="56">
        <f t="shared" si="132"/>
        <v>9.3800797087209133</v>
      </c>
      <c r="CA229" s="56">
        <f t="shared" si="133"/>
        <v>8.8615753817577652</v>
      </c>
      <c r="CB229" s="56">
        <v>9.2260541352710241</v>
      </c>
      <c r="CC229" s="56">
        <v>9.0727792253614119</v>
      </c>
      <c r="CD229" s="56">
        <v>9.2260541352710241</v>
      </c>
      <c r="CE229" s="56">
        <f t="shared" si="134"/>
        <v>8.8990734103626874</v>
      </c>
      <c r="CF229" s="1"/>
      <c r="CG229" s="98">
        <v>-1.0000000000000071</v>
      </c>
      <c r="CH229" s="99">
        <v>-1.5</v>
      </c>
      <c r="CI229" s="99">
        <v>-1.0000000000000071</v>
      </c>
      <c r="CJ229" s="99">
        <v>-1</v>
      </c>
      <c r="CK229" s="99">
        <v>2.75</v>
      </c>
      <c r="CL229" s="99">
        <v>-2</v>
      </c>
      <c r="CM229" s="99">
        <v>-0.77946000000000026</v>
      </c>
      <c r="CN229" s="100">
        <v>1.4321300000000008</v>
      </c>
      <c r="CO229" s="13"/>
      <c r="CP229" s="101">
        <v>1.0450058626237286</v>
      </c>
      <c r="CQ229" s="102">
        <v>1.0196329724865705</v>
      </c>
      <c r="CR229" s="102">
        <v>1.0133340604804626</v>
      </c>
      <c r="CS229" s="102">
        <v>0.95159926921713511</v>
      </c>
      <c r="CT229" s="102">
        <v>1.0410166424478382</v>
      </c>
      <c r="CU229" s="103">
        <v>1.0020321072952652</v>
      </c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</row>
    <row r="230" spans="1:143" ht="12.75" x14ac:dyDescent="0.2">
      <c r="A230" s="3">
        <f t="shared" si="130"/>
        <v>2033</v>
      </c>
      <c r="B230" s="43">
        <v>48731</v>
      </c>
      <c r="C230" s="43">
        <v>48760</v>
      </c>
      <c r="D230" s="44">
        <f t="shared" si="135"/>
        <v>48731</v>
      </c>
      <c r="E230" s="94">
        <v>151.0316</v>
      </c>
      <c r="F230" s="46">
        <v>126.5912</v>
      </c>
      <c r="G230" s="94">
        <v>162.62889999999999</v>
      </c>
      <c r="H230" s="46">
        <v>140.38630000000001</v>
      </c>
      <c r="I230" s="94">
        <v>142.43600000000001</v>
      </c>
      <c r="J230" s="46">
        <v>119.071</v>
      </c>
      <c r="K230" s="94">
        <v>165.547</v>
      </c>
      <c r="L230" s="46">
        <v>140.78129999999999</v>
      </c>
      <c r="M230" s="94">
        <v>165.11340000000001</v>
      </c>
      <c r="N230" s="46">
        <v>140.6858</v>
      </c>
      <c r="O230" s="94">
        <f t="shared" si="137"/>
        <v>162.37889999999999</v>
      </c>
      <c r="P230" s="46">
        <f t="shared" si="138"/>
        <v>139.63630000000001</v>
      </c>
      <c r="Q230" s="94">
        <f t="shared" si="139"/>
        <v>162.62889999999999</v>
      </c>
      <c r="R230" s="46">
        <f t="shared" si="140"/>
        <v>139.63630000000001</v>
      </c>
      <c r="S230" s="94">
        <f t="shared" si="141"/>
        <v>165.62889999999999</v>
      </c>
      <c r="T230" s="46">
        <f t="shared" si="142"/>
        <v>138.38630000000001</v>
      </c>
      <c r="U230" s="94">
        <f t="shared" si="143"/>
        <v>152.97667999999999</v>
      </c>
      <c r="V230" s="95">
        <f t="shared" si="144"/>
        <v>131.09881999999999</v>
      </c>
      <c r="W230" s="96">
        <v>9.530614934234622</v>
      </c>
      <c r="X230" s="96">
        <v>9.8240568837558673</v>
      </c>
      <c r="Y230" s="96">
        <v>9.1507644529917922</v>
      </c>
      <c r="Z230" s="96">
        <v>9.1146216262519317</v>
      </c>
      <c r="AA230" s="96">
        <v>8.6758482104730987</v>
      </c>
      <c r="AB230" s="96">
        <v>9.558373245039224</v>
      </c>
      <c r="AC230" s="96">
        <v>9.1872674755823809</v>
      </c>
      <c r="AD230" s="96">
        <v>8.9895068378150604</v>
      </c>
      <c r="AE230" s="96">
        <v>8.7576009394537344</v>
      </c>
      <c r="AF230" s="96">
        <f t="shared" si="145"/>
        <v>9.5238550853065025</v>
      </c>
      <c r="AG230" s="96">
        <f t="shared" si="146"/>
        <v>9.29309734805042</v>
      </c>
      <c r="AH230" s="96">
        <f t="shared" si="147"/>
        <v>9.2356242104906592</v>
      </c>
      <c r="AI230" s="96">
        <f t="shared" si="148"/>
        <v>9.3616645846996231</v>
      </c>
      <c r="AJ230" s="96">
        <f t="shared" si="149"/>
        <v>9.2058073865392824</v>
      </c>
      <c r="AK230" s="126"/>
      <c r="AL230" s="99"/>
      <c r="AM230" s="13"/>
      <c r="AN230" s="13"/>
      <c r="AO230" s="13"/>
      <c r="AP230" s="13"/>
      <c r="AQ230" s="13"/>
      <c r="AR230" s="8">
        <f t="shared" si="150"/>
        <v>9.3694028819822961</v>
      </c>
      <c r="AS230" s="8">
        <f t="shared" si="151"/>
        <v>9.1684061975963616</v>
      </c>
      <c r="AT230" s="8">
        <f t="shared" si="152"/>
        <v>9.7245213611417309</v>
      </c>
      <c r="AU230" s="8">
        <f t="shared" si="153"/>
        <v>9.5159069369889995</v>
      </c>
      <c r="AV230" s="8">
        <f t="shared" si="136"/>
        <v>9.444559344427347</v>
      </c>
      <c r="AW230" s="8"/>
      <c r="AX230" s="8">
        <f t="shared" si="154"/>
        <v>9.2786067788481184</v>
      </c>
      <c r="AY230" s="8">
        <f t="shared" si="155"/>
        <v>9.3538428975975449</v>
      </c>
      <c r="AZ230" s="8">
        <f t="shared" si="156"/>
        <v>9.5632818862940638</v>
      </c>
      <c r="BA230" s="8">
        <v>9.2794802012183375</v>
      </c>
      <c r="BB230" s="8">
        <f t="shared" si="157"/>
        <v>8.9118996111006261</v>
      </c>
      <c r="BC230" s="8">
        <v>9.1253103455350857</v>
      </c>
      <c r="BD230" s="8">
        <f t="shared" si="158"/>
        <v>9.2162228289823531</v>
      </c>
      <c r="BE230" s="5"/>
      <c r="BF230" s="60">
        <f t="shared" si="159"/>
        <v>140.52222799999998</v>
      </c>
      <c r="BG230" s="62">
        <f t="shared" si="160"/>
        <v>153.06458199999997</v>
      </c>
      <c r="BH230" s="62">
        <f t="shared" si="161"/>
        <v>132.38905</v>
      </c>
      <c r="BI230" s="62">
        <f t="shared" si="162"/>
        <v>154.609532</v>
      </c>
      <c r="BJ230" s="62">
        <f t="shared" si="163"/>
        <v>152.74208199999998</v>
      </c>
      <c r="BK230" s="62">
        <f t="shared" si="164"/>
        <v>154.89774899999998</v>
      </c>
      <c r="BL230" s="62">
        <f t="shared" si="165"/>
        <v>143.56920019999998</v>
      </c>
      <c r="BM230" s="62">
        <f t="shared" si="166"/>
        <v>152.599582</v>
      </c>
      <c r="BN230" s="63">
        <f t="shared" si="167"/>
        <v>153.914582</v>
      </c>
      <c r="BO230" s="50"/>
      <c r="BP230" s="104"/>
      <c r="BX230" s="53">
        <f t="shared" si="131"/>
        <v>2033</v>
      </c>
      <c r="BY230" s="97">
        <f t="shared" si="168"/>
        <v>48731</v>
      </c>
      <c r="BZ230" s="56">
        <f t="shared" si="132"/>
        <v>9.4485353770879659</v>
      </c>
      <c r="CA230" s="56">
        <f t="shared" si="133"/>
        <v>8.9118996111006261</v>
      </c>
      <c r="CB230" s="56">
        <v>9.2761638746877253</v>
      </c>
      <c r="CC230" s="56">
        <v>9.1220651851642653</v>
      </c>
      <c r="CD230" s="56">
        <v>9.2761638746877253</v>
      </c>
      <c r="CE230" s="56">
        <f t="shared" si="134"/>
        <v>8.9494751092704217</v>
      </c>
      <c r="CF230" s="1"/>
      <c r="CG230" s="98">
        <v>-0.25</v>
      </c>
      <c r="CH230" s="99">
        <v>-0.75</v>
      </c>
      <c r="CI230" s="99">
        <v>0</v>
      </c>
      <c r="CJ230" s="99">
        <v>-0.75</v>
      </c>
      <c r="CK230" s="99">
        <v>3</v>
      </c>
      <c r="CL230" s="99">
        <v>-2</v>
      </c>
      <c r="CM230" s="99">
        <v>1.9450800000000044</v>
      </c>
      <c r="CN230" s="100">
        <v>4.5076200000000028</v>
      </c>
      <c r="CO230" s="13"/>
      <c r="CP230" s="101">
        <v>1.0448985680190932</v>
      </c>
      <c r="CQ230" s="102">
        <v>1.0195812540681275</v>
      </c>
      <c r="CR230" s="102">
        <v>1.0132756563245824</v>
      </c>
      <c r="CS230" s="102">
        <v>0.95186049034497733</v>
      </c>
      <c r="CT230" s="102">
        <v>1.0413991282946748</v>
      </c>
      <c r="CU230" s="103">
        <v>1.0020180005650403</v>
      </c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</row>
    <row r="231" spans="1:143" ht="12.75" x14ac:dyDescent="0.2">
      <c r="A231" s="3">
        <f t="shared" si="130"/>
        <v>2033</v>
      </c>
      <c r="B231" s="43">
        <v>48761</v>
      </c>
      <c r="C231" s="43">
        <v>48791</v>
      </c>
      <c r="D231" s="44">
        <f t="shared" si="135"/>
        <v>48761</v>
      </c>
      <c r="E231" s="94">
        <v>195.4855</v>
      </c>
      <c r="F231" s="46">
        <v>144.54329999999999</v>
      </c>
      <c r="G231" s="94">
        <v>206.8638</v>
      </c>
      <c r="H231" s="46">
        <v>152.46780000000001</v>
      </c>
      <c r="I231" s="94">
        <v>184.93389999999999</v>
      </c>
      <c r="J231" s="46">
        <v>136.23320000000001</v>
      </c>
      <c r="K231" s="94">
        <v>210.202</v>
      </c>
      <c r="L231" s="46">
        <v>153.5624</v>
      </c>
      <c r="M231" s="94">
        <v>209.80369999999999</v>
      </c>
      <c r="N231" s="46">
        <v>155.08260000000001</v>
      </c>
      <c r="O231" s="94">
        <f t="shared" si="137"/>
        <v>211.3638</v>
      </c>
      <c r="P231" s="46">
        <f t="shared" si="138"/>
        <v>151.46780000000001</v>
      </c>
      <c r="Q231" s="94">
        <f t="shared" si="139"/>
        <v>211.8638</v>
      </c>
      <c r="R231" s="46">
        <f t="shared" si="140"/>
        <v>152.46780000000001</v>
      </c>
      <c r="S231" s="94">
        <f t="shared" si="141"/>
        <v>211.1138</v>
      </c>
      <c r="T231" s="46">
        <f t="shared" si="142"/>
        <v>154.96780000000001</v>
      </c>
      <c r="U231" s="94">
        <f t="shared" si="143"/>
        <v>194.41102999999998</v>
      </c>
      <c r="V231" s="95">
        <f t="shared" si="144"/>
        <v>146.5138</v>
      </c>
      <c r="W231" s="96">
        <v>9.6778924447350025</v>
      </c>
      <c r="X231" s="96">
        <v>10.118096578322291</v>
      </c>
      <c r="Y231" s="96">
        <v>9.3413202495153165</v>
      </c>
      <c r="Z231" s="96">
        <v>9.2369009628157599</v>
      </c>
      <c r="AA231" s="96">
        <v>8.7981256103209322</v>
      </c>
      <c r="AB231" s="96">
        <v>9.6391285851618562</v>
      </c>
      <c r="AC231" s="96">
        <v>9.2308717380470444</v>
      </c>
      <c r="AD231" s="96">
        <v>9.1313080339428527</v>
      </c>
      <c r="AE231" s="96">
        <v>8.7968037222478976</v>
      </c>
      <c r="AF231" s="96">
        <f t="shared" si="145"/>
        <v>9.6477430111799301</v>
      </c>
      <c r="AG231" s="96">
        <f t="shared" si="146"/>
        <v>9.4162426632298448</v>
      </c>
      <c r="AH231" s="96">
        <f t="shared" si="147"/>
        <v>9.3582748772241882</v>
      </c>
      <c r="AI231" s="96">
        <f t="shared" si="148"/>
        <v>9.506181235623286</v>
      </c>
      <c r="AJ231" s="96">
        <f t="shared" si="149"/>
        <v>9.2494115961251744</v>
      </c>
      <c r="AK231" s="126"/>
      <c r="AL231" s="99"/>
      <c r="AM231" s="13"/>
      <c r="AN231" s="13"/>
      <c r="AO231" s="13"/>
      <c r="AP231" s="13"/>
      <c r="AQ231" s="13"/>
      <c r="AR231" s="8">
        <f t="shared" si="150"/>
        <v>9.4137206606840582</v>
      </c>
      <c r="AS231" s="8">
        <f t="shared" si="151"/>
        <v>9.3125277507296005</v>
      </c>
      <c r="AT231" s="8">
        <f t="shared" si="152"/>
        <v>9.7705187760336312</v>
      </c>
      <c r="AU231" s="8">
        <f t="shared" si="153"/>
        <v>9.6654906721970804</v>
      </c>
      <c r="AV231" s="8">
        <f t="shared" si="136"/>
        <v>9.5405644649110926</v>
      </c>
      <c r="AW231" s="8"/>
      <c r="AX231" s="8">
        <f t="shared" si="154"/>
        <v>9.403026128221164</v>
      </c>
      <c r="AY231" s="8">
        <f t="shared" si="155"/>
        <v>9.3980887245530624</v>
      </c>
      <c r="AZ231" s="8">
        <f t="shared" si="156"/>
        <v>9.6440650772296017</v>
      </c>
      <c r="BA231" s="8">
        <v>9.404254923109221</v>
      </c>
      <c r="BB231" s="8">
        <f t="shared" si="157"/>
        <v>9.037196670069612</v>
      </c>
      <c r="BC231" s="8">
        <v>9.2480336080653078</v>
      </c>
      <c r="BD231" s="8">
        <f t="shared" si="158"/>
        <v>9.3390549099103559</v>
      </c>
      <c r="BE231" s="5"/>
      <c r="BF231" s="60">
        <f t="shared" si="159"/>
        <v>173.580354</v>
      </c>
      <c r="BG231" s="62">
        <f t="shared" si="160"/>
        <v>183.47352000000001</v>
      </c>
      <c r="BH231" s="62">
        <f t="shared" si="161"/>
        <v>163.99259899999998</v>
      </c>
      <c r="BI231" s="62">
        <f t="shared" si="162"/>
        <v>186.27362699999998</v>
      </c>
      <c r="BJ231" s="62">
        <f t="shared" si="163"/>
        <v>186.32351999999997</v>
      </c>
      <c r="BK231" s="62">
        <f t="shared" si="164"/>
        <v>185.84697199999999</v>
      </c>
      <c r="BL231" s="62">
        <f t="shared" si="165"/>
        <v>173.81522109999997</v>
      </c>
      <c r="BM231" s="62">
        <f t="shared" si="166"/>
        <v>185.60852</v>
      </c>
      <c r="BN231" s="63">
        <f t="shared" si="167"/>
        <v>186.97102000000001</v>
      </c>
      <c r="BO231" s="50"/>
      <c r="BP231" s="104"/>
      <c r="BX231" s="53">
        <f t="shared" si="131"/>
        <v>2033</v>
      </c>
      <c r="BY231" s="97">
        <f t="shared" si="168"/>
        <v>48761</v>
      </c>
      <c r="BZ231" s="56">
        <f t="shared" si="132"/>
        <v>9.6446006065596439</v>
      </c>
      <c r="CA231" s="56">
        <f t="shared" si="133"/>
        <v>9.037196670069612</v>
      </c>
      <c r="CB231" s="56">
        <v>9.4009385965786088</v>
      </c>
      <c r="CC231" s="56">
        <v>9.2447886716383678</v>
      </c>
      <c r="CD231" s="56">
        <v>9.4009385965786088</v>
      </c>
      <c r="CE231" s="56">
        <f t="shared" si="134"/>
        <v>9.0749650516429927</v>
      </c>
      <c r="CF231" s="1"/>
      <c r="CG231" s="98">
        <v>4.5</v>
      </c>
      <c r="CH231" s="99">
        <v>-1</v>
      </c>
      <c r="CI231" s="99">
        <v>5</v>
      </c>
      <c r="CJ231" s="99">
        <v>0</v>
      </c>
      <c r="CK231" s="99">
        <v>4.25</v>
      </c>
      <c r="CL231" s="99">
        <v>2.5</v>
      </c>
      <c r="CM231" s="99">
        <v>-1.0744700000000051</v>
      </c>
      <c r="CN231" s="100">
        <v>1.9705000000000013</v>
      </c>
      <c r="CO231" s="13"/>
      <c r="CP231" s="101">
        <v>1.0444783429007265</v>
      </c>
      <c r="CQ231" s="102">
        <v>1.0194157868679166</v>
      </c>
      <c r="CR231" s="102">
        <v>1.0131401121325252</v>
      </c>
      <c r="CS231" s="102">
        <v>0.95249755797305069</v>
      </c>
      <c r="CT231" s="102">
        <v>1.0410536146942975</v>
      </c>
      <c r="CU231" s="103">
        <v>1.0020084623212469</v>
      </c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</row>
    <row r="232" spans="1:143" ht="12.75" x14ac:dyDescent="0.2">
      <c r="A232" s="3">
        <f t="shared" si="130"/>
        <v>2033</v>
      </c>
      <c r="B232" s="43">
        <v>48792</v>
      </c>
      <c r="C232" s="43">
        <v>48822</v>
      </c>
      <c r="D232" s="44">
        <f t="shared" si="135"/>
        <v>48792</v>
      </c>
      <c r="E232" s="94">
        <v>212.86760000000001</v>
      </c>
      <c r="F232" s="46">
        <v>149.38059999999999</v>
      </c>
      <c r="G232" s="94">
        <v>218.2439</v>
      </c>
      <c r="H232" s="46">
        <v>152.72040000000001</v>
      </c>
      <c r="I232" s="94">
        <v>201.55109999999999</v>
      </c>
      <c r="J232" s="46">
        <v>140.85759999999999</v>
      </c>
      <c r="K232" s="94">
        <v>222.06720000000001</v>
      </c>
      <c r="L232" s="46">
        <v>153.92920000000001</v>
      </c>
      <c r="M232" s="94">
        <v>222.26689999999999</v>
      </c>
      <c r="N232" s="46">
        <v>155.9786</v>
      </c>
      <c r="O232" s="94">
        <f t="shared" si="137"/>
        <v>221.7439</v>
      </c>
      <c r="P232" s="46">
        <f t="shared" si="138"/>
        <v>151.72040000000001</v>
      </c>
      <c r="Q232" s="94">
        <f t="shared" si="139"/>
        <v>222.4939</v>
      </c>
      <c r="R232" s="46">
        <f t="shared" si="140"/>
        <v>152.72040000000001</v>
      </c>
      <c r="S232" s="94">
        <f t="shared" si="141"/>
        <v>221.9939</v>
      </c>
      <c r="T232" s="46">
        <f t="shared" si="142"/>
        <v>155.22040000000001</v>
      </c>
      <c r="U232" s="94">
        <f t="shared" si="143"/>
        <v>207.56732</v>
      </c>
      <c r="V232" s="95">
        <f t="shared" si="144"/>
        <v>147.24158999999997</v>
      </c>
      <c r="W232" s="96">
        <v>9.7501771228823753</v>
      </c>
      <c r="X232" s="96">
        <v>10.33895984738469</v>
      </c>
      <c r="Y232" s="96">
        <v>9.5366679788567144</v>
      </c>
      <c r="Z232" s="96">
        <v>9.4080410134196253</v>
      </c>
      <c r="AA232" s="96">
        <v>8.9692619548960408</v>
      </c>
      <c r="AB232" s="96">
        <v>9.7563118051060318</v>
      </c>
      <c r="AC232" s="96">
        <v>9.333780628014118</v>
      </c>
      <c r="AD232" s="96">
        <v>9.1860492392910214</v>
      </c>
      <c r="AE232" s="96">
        <v>8.8446831923989802</v>
      </c>
      <c r="AF232" s="96">
        <f t="shared" si="145"/>
        <v>9.8202461289622036</v>
      </c>
      <c r="AG232" s="96">
        <f t="shared" si="146"/>
        <v>9.5881258270164871</v>
      </c>
      <c r="AH232" s="96">
        <f t="shared" si="147"/>
        <v>9.5296631524582764</v>
      </c>
      <c r="AI232" s="96">
        <f t="shared" si="148"/>
        <v>9.5633989564309356</v>
      </c>
      <c r="AJ232" s="96">
        <f t="shared" si="149"/>
        <v>9.3523203885210524</v>
      </c>
      <c r="AK232" s="126"/>
      <c r="AL232" s="99"/>
      <c r="AM232" s="13"/>
      <c r="AN232" s="13"/>
      <c r="AO232" s="13"/>
      <c r="AP232" s="13"/>
      <c r="AQ232" s="13"/>
      <c r="AR232" s="8">
        <f t="shared" si="150"/>
        <v>9.5183134952882593</v>
      </c>
      <c r="AS232" s="8">
        <f t="shared" si="151"/>
        <v>9.3681647111403823</v>
      </c>
      <c r="AT232" s="8">
        <f t="shared" si="152"/>
        <v>9.879075661079364</v>
      </c>
      <c r="AU232" s="8">
        <f t="shared" si="153"/>
        <v>9.7232362638378742</v>
      </c>
      <c r="AV232" s="8">
        <f t="shared" si="136"/>
        <v>9.6221975328364699</v>
      </c>
      <c r="AW232" s="8"/>
      <c r="AX232" s="8">
        <f t="shared" si="154"/>
        <v>9.5771613038457719</v>
      </c>
      <c r="AY232" s="8">
        <f t="shared" si="155"/>
        <v>9.502511748365416</v>
      </c>
      <c r="AZ232" s="8">
        <f t="shared" si="156"/>
        <v>9.7612887111938242</v>
      </c>
      <c r="BA232" s="8">
        <v>9.5788874147556626</v>
      </c>
      <c r="BB232" s="8">
        <f t="shared" si="157"/>
        <v>9.2125592528907081</v>
      </c>
      <c r="BC232" s="8">
        <v>9.4197949135112538</v>
      </c>
      <c r="BD232" s="8">
        <f t="shared" si="158"/>
        <v>9.5109685719935957</v>
      </c>
      <c r="BE232" s="5"/>
      <c r="BF232" s="60">
        <f t="shared" si="159"/>
        <v>185.56818999999999</v>
      </c>
      <c r="BG232" s="62">
        <f t="shared" si="160"/>
        <v>190.06879499999999</v>
      </c>
      <c r="BH232" s="62">
        <f t="shared" si="161"/>
        <v>175.45289499999998</v>
      </c>
      <c r="BI232" s="62">
        <f t="shared" si="162"/>
        <v>193.76293099999998</v>
      </c>
      <c r="BJ232" s="62">
        <f t="shared" si="163"/>
        <v>192.49129499999998</v>
      </c>
      <c r="BK232" s="62">
        <f t="shared" si="164"/>
        <v>192.76785999999998</v>
      </c>
      <c r="BL232" s="62">
        <f t="shared" si="165"/>
        <v>181.62725609999998</v>
      </c>
      <c r="BM232" s="62">
        <f t="shared" si="166"/>
        <v>191.63379499999999</v>
      </c>
      <c r="BN232" s="63">
        <f t="shared" si="167"/>
        <v>193.281295</v>
      </c>
      <c r="BO232" s="50"/>
      <c r="BP232" s="104"/>
      <c r="BX232" s="53">
        <f t="shared" si="131"/>
        <v>2033</v>
      </c>
      <c r="BY232" s="97">
        <f t="shared" si="168"/>
        <v>48792</v>
      </c>
      <c r="BZ232" s="56">
        <f t="shared" si="132"/>
        <v>9.8455963153171275</v>
      </c>
      <c r="CA232" s="56">
        <f t="shared" si="133"/>
        <v>9.2125592528907081</v>
      </c>
      <c r="CB232" s="56">
        <v>9.5755710882250522</v>
      </c>
      <c r="CC232" s="56">
        <v>9.4165502905122036</v>
      </c>
      <c r="CD232" s="56">
        <v>9.5755710882250522</v>
      </c>
      <c r="CE232" s="56">
        <f t="shared" si="134"/>
        <v>9.2505975891790246</v>
      </c>
      <c r="CF232" s="1"/>
      <c r="CG232" s="98">
        <v>3.5</v>
      </c>
      <c r="CH232" s="99">
        <v>-1</v>
      </c>
      <c r="CI232" s="99">
        <v>4.25</v>
      </c>
      <c r="CJ232" s="99">
        <v>0</v>
      </c>
      <c r="CK232" s="99">
        <v>3.75</v>
      </c>
      <c r="CL232" s="99">
        <v>2.5</v>
      </c>
      <c r="CM232" s="99">
        <v>-5.3002800000000008</v>
      </c>
      <c r="CN232" s="100">
        <v>-2.139009999999999</v>
      </c>
      <c r="CO232" s="13"/>
      <c r="CP232" s="101">
        <v>1.0438141282499309</v>
      </c>
      <c r="CQ232" s="102">
        <v>1.0191415846657119</v>
      </c>
      <c r="CR232" s="102">
        <v>1.0129274669259167</v>
      </c>
      <c r="CS232" s="102">
        <v>0.95336127277743477</v>
      </c>
      <c r="CT232" s="102">
        <v>1.0410785646048897</v>
      </c>
      <c r="CU232" s="103">
        <v>1.0019863077187918</v>
      </c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</row>
    <row r="233" spans="1:143" ht="12.75" x14ac:dyDescent="0.2">
      <c r="A233" s="3">
        <f t="shared" si="130"/>
        <v>2033</v>
      </c>
      <c r="B233" s="43">
        <v>48823</v>
      </c>
      <c r="C233" s="43">
        <v>48852</v>
      </c>
      <c r="D233" s="44">
        <f t="shared" si="135"/>
        <v>48823</v>
      </c>
      <c r="E233" s="94">
        <v>174.96960000000001</v>
      </c>
      <c r="F233" s="46">
        <v>142.83930000000001</v>
      </c>
      <c r="G233" s="94">
        <v>168.29349999999999</v>
      </c>
      <c r="H233" s="46">
        <v>143.5273</v>
      </c>
      <c r="I233" s="94">
        <v>165.8235</v>
      </c>
      <c r="J233" s="46">
        <v>134.65600000000001</v>
      </c>
      <c r="K233" s="94">
        <v>178.86420000000001</v>
      </c>
      <c r="L233" s="46">
        <v>148.00409999999999</v>
      </c>
      <c r="M233" s="94">
        <v>174.84119999999999</v>
      </c>
      <c r="N233" s="46">
        <v>146.94120000000001</v>
      </c>
      <c r="O233" s="94">
        <f t="shared" si="137"/>
        <v>170.29349999999999</v>
      </c>
      <c r="P233" s="46">
        <f t="shared" si="138"/>
        <v>141.0273</v>
      </c>
      <c r="Q233" s="94">
        <f t="shared" si="139"/>
        <v>169.29349999999999</v>
      </c>
      <c r="R233" s="46">
        <f t="shared" si="140"/>
        <v>140.5273</v>
      </c>
      <c r="S233" s="94">
        <f t="shared" si="141"/>
        <v>171.54349999999999</v>
      </c>
      <c r="T233" s="46">
        <f t="shared" si="142"/>
        <v>145.7773</v>
      </c>
      <c r="U233" s="94">
        <f t="shared" si="143"/>
        <v>168.96317000000002</v>
      </c>
      <c r="V233" s="95">
        <f t="shared" si="144"/>
        <v>140.31945999999999</v>
      </c>
      <c r="W233" s="96">
        <v>9.6410087178552537</v>
      </c>
      <c r="X233" s="96">
        <v>10.144172995817122</v>
      </c>
      <c r="Y233" s="96">
        <v>9.4763640975729153</v>
      </c>
      <c r="Z233" s="96">
        <v>9.3517530248877883</v>
      </c>
      <c r="AA233" s="96">
        <v>8.9129763174474395</v>
      </c>
      <c r="AB233" s="96">
        <v>9.9111170061901817</v>
      </c>
      <c r="AC233" s="96">
        <v>9.6836541279220967</v>
      </c>
      <c r="AD233" s="96">
        <v>9.2403991760504329</v>
      </c>
      <c r="AE233" s="96">
        <v>8.9021929970678091</v>
      </c>
      <c r="AF233" s="96">
        <f t="shared" si="145"/>
        <v>9.7638323326641618</v>
      </c>
      <c r="AG233" s="96">
        <f t="shared" si="146"/>
        <v>9.5318368735471068</v>
      </c>
      <c r="AH233" s="96">
        <f t="shared" si="147"/>
        <v>9.4733745122459005</v>
      </c>
      <c r="AI233" s="96">
        <f t="shared" si="148"/>
        <v>9.6175003101461503</v>
      </c>
      <c r="AJ233" s="96">
        <f t="shared" si="149"/>
        <v>9.7021940607745147</v>
      </c>
      <c r="AK233" s="126"/>
      <c r="AL233" s="99"/>
      <c r="AM233" s="13"/>
      <c r="AN233" s="13"/>
      <c r="AO233" s="13"/>
      <c r="AP233" s="13"/>
      <c r="AQ233" s="13"/>
      <c r="AR233" s="8">
        <f t="shared" si="150"/>
        <v>9.8739121332677069</v>
      </c>
      <c r="AS233" s="8">
        <f t="shared" si="151"/>
        <v>9.4234040004578041</v>
      </c>
      <c r="AT233" s="8">
        <f t="shared" si="152"/>
        <v>10.248151426275268</v>
      </c>
      <c r="AU233" s="8">
        <f t="shared" si="153"/>
        <v>9.7805691127192684</v>
      </c>
      <c r="AV233" s="8">
        <f t="shared" si="136"/>
        <v>9.8315091681800109</v>
      </c>
      <c r="AW233" s="8"/>
      <c r="AX233" s="8">
        <f t="shared" si="154"/>
        <v>9.5198882182415421</v>
      </c>
      <c r="AY233" s="8">
        <f t="shared" si="155"/>
        <v>9.8575330572522528</v>
      </c>
      <c r="AZ233" s="8">
        <f t="shared" si="156"/>
        <v>9.9161473013255073</v>
      </c>
      <c r="BA233" s="8">
        <v>9.5214508269225586</v>
      </c>
      <c r="BB233" s="8">
        <f t="shared" si="157"/>
        <v>9.1548836330028092</v>
      </c>
      <c r="BC233" s="8">
        <v>9.3633026581837164</v>
      </c>
      <c r="BD233" s="8">
        <f t="shared" si="158"/>
        <v>9.4544261425291687</v>
      </c>
      <c r="BE233" s="5"/>
      <c r="BF233" s="60">
        <f t="shared" si="159"/>
        <v>161.153571</v>
      </c>
      <c r="BG233" s="62">
        <f t="shared" si="160"/>
        <v>157.64403399999998</v>
      </c>
      <c r="BH233" s="62">
        <f t="shared" si="161"/>
        <v>152.42147499999999</v>
      </c>
      <c r="BI233" s="62">
        <f t="shared" si="162"/>
        <v>162.84419999999997</v>
      </c>
      <c r="BJ233" s="62">
        <f t="shared" si="163"/>
        <v>156.92403400000001</v>
      </c>
      <c r="BK233" s="62">
        <f t="shared" si="164"/>
        <v>165.594357</v>
      </c>
      <c r="BL233" s="62">
        <f t="shared" si="165"/>
        <v>156.6463747</v>
      </c>
      <c r="BM233" s="62">
        <f t="shared" si="166"/>
        <v>157.70903399999997</v>
      </c>
      <c r="BN233" s="63">
        <f t="shared" si="167"/>
        <v>160.464034</v>
      </c>
      <c r="BO233" s="50"/>
      <c r="BP233" s="104"/>
      <c r="BX233" s="53">
        <f t="shared" si="131"/>
        <v>2033</v>
      </c>
      <c r="BY233" s="97">
        <f t="shared" si="168"/>
        <v>48823</v>
      </c>
      <c r="BZ233" s="56">
        <f t="shared" si="132"/>
        <v>9.7835489017109953</v>
      </c>
      <c r="CA233" s="56">
        <f t="shared" si="133"/>
        <v>9.1548836330028092</v>
      </c>
      <c r="CB233" s="56">
        <v>9.5181345003919464</v>
      </c>
      <c r="CC233" s="56">
        <v>9.3600579320983037</v>
      </c>
      <c r="CD233" s="56">
        <v>9.5181345003919464</v>
      </c>
      <c r="CE233" s="56">
        <f t="shared" si="134"/>
        <v>9.1928331829304586</v>
      </c>
      <c r="CF233" s="1"/>
      <c r="CG233" s="98">
        <v>2</v>
      </c>
      <c r="CH233" s="99">
        <v>-2.5</v>
      </c>
      <c r="CI233" s="99">
        <v>1</v>
      </c>
      <c r="CJ233" s="99">
        <v>-3</v>
      </c>
      <c r="CK233" s="99">
        <v>3.25</v>
      </c>
      <c r="CL233" s="99">
        <v>2.25</v>
      </c>
      <c r="CM233" s="99">
        <v>-6.0064299999999946</v>
      </c>
      <c r="CN233" s="100">
        <v>-2.5198400000000021</v>
      </c>
      <c r="CO233" s="13"/>
      <c r="CP233" s="101">
        <v>1.0440643916364887</v>
      </c>
      <c r="CQ233" s="102">
        <v>1.0192566942454599</v>
      </c>
      <c r="CR233" s="102">
        <v>1.0130052073696174</v>
      </c>
      <c r="CS233" s="102">
        <v>0.95308080674579043</v>
      </c>
      <c r="CT233" s="102">
        <v>1.0408100480196896</v>
      </c>
      <c r="CU233" s="103">
        <v>1.0019145595874763</v>
      </c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</row>
    <row r="234" spans="1:143" ht="12.75" x14ac:dyDescent="0.2">
      <c r="A234" s="3">
        <f t="shared" si="130"/>
        <v>2033</v>
      </c>
      <c r="B234" s="43">
        <v>48853</v>
      </c>
      <c r="C234" s="43">
        <v>48883</v>
      </c>
      <c r="D234" s="44">
        <f t="shared" si="135"/>
        <v>48853</v>
      </c>
      <c r="E234" s="94">
        <v>164.21619999999999</v>
      </c>
      <c r="F234" s="46">
        <v>142.179</v>
      </c>
      <c r="G234" s="94">
        <v>151.6431</v>
      </c>
      <c r="H234" s="46">
        <v>143.03440000000001</v>
      </c>
      <c r="I234" s="94">
        <v>158.726</v>
      </c>
      <c r="J234" s="46">
        <v>134.93559999999999</v>
      </c>
      <c r="K234" s="94">
        <v>163.96289999999999</v>
      </c>
      <c r="L234" s="46">
        <v>148.69489999999999</v>
      </c>
      <c r="M234" s="94">
        <v>158.0172</v>
      </c>
      <c r="N234" s="46">
        <v>146.1001</v>
      </c>
      <c r="O234" s="94">
        <f t="shared" si="137"/>
        <v>151.8931</v>
      </c>
      <c r="P234" s="46">
        <f t="shared" si="138"/>
        <v>142.03440000000001</v>
      </c>
      <c r="Q234" s="94">
        <f t="shared" si="139"/>
        <v>151.1431</v>
      </c>
      <c r="R234" s="46">
        <f t="shared" si="140"/>
        <v>142.03440000000001</v>
      </c>
      <c r="S234" s="94">
        <f t="shared" si="141"/>
        <v>154.6431</v>
      </c>
      <c r="T234" s="46">
        <f t="shared" si="142"/>
        <v>144.03440000000001</v>
      </c>
      <c r="U234" s="94">
        <f t="shared" si="143"/>
        <v>160.09729999999996</v>
      </c>
      <c r="V234" s="95">
        <f t="shared" si="144"/>
        <v>140.30247</v>
      </c>
      <c r="W234" s="96">
        <v>9.7029764171419757</v>
      </c>
      <c r="X234" s="96">
        <v>10.316740946713857</v>
      </c>
      <c r="Y234" s="96">
        <v>9.5710883303314827</v>
      </c>
      <c r="Z234" s="96">
        <v>9.5601314891216216</v>
      </c>
      <c r="AA234" s="96">
        <v>9.1213552210037427</v>
      </c>
      <c r="AB234" s="96">
        <v>10.196959935071142</v>
      </c>
      <c r="AC234" s="96">
        <v>9.969590271449448</v>
      </c>
      <c r="AD234" s="96">
        <v>9.5335148545745572</v>
      </c>
      <c r="AE234" s="96">
        <v>9.1807687262609203</v>
      </c>
      <c r="AF234" s="96">
        <f t="shared" si="145"/>
        <v>9.9736935716913173</v>
      </c>
      <c r="AG234" s="96">
        <f t="shared" si="146"/>
        <v>9.7409567511656938</v>
      </c>
      <c r="AH234" s="96">
        <f t="shared" si="147"/>
        <v>9.6820000526045042</v>
      </c>
      <c r="AI234" s="96">
        <f t="shared" si="148"/>
        <v>9.9132091181615181</v>
      </c>
      <c r="AJ234" s="96">
        <f t="shared" si="149"/>
        <v>9.9881300681382736</v>
      </c>
      <c r="AK234" s="126"/>
      <c r="AL234" s="99"/>
      <c r="AM234" s="13"/>
      <c r="AN234" s="13"/>
      <c r="AO234" s="13"/>
      <c r="AP234" s="13"/>
      <c r="AQ234" s="13"/>
      <c r="AR234" s="8">
        <f t="shared" si="150"/>
        <v>10.164527179031861</v>
      </c>
      <c r="AS234" s="8">
        <f t="shared" si="151"/>
        <v>9.7213160631919475</v>
      </c>
      <c r="AT234" s="8">
        <f t="shared" si="152"/>
        <v>10.549780732288095</v>
      </c>
      <c r="AU234" s="8">
        <f t="shared" si="153"/>
        <v>10.08977199139016</v>
      </c>
      <c r="AV234" s="8">
        <f t="shared" si="136"/>
        <v>10.131348991475516</v>
      </c>
      <c r="AW234" s="8"/>
      <c r="AX234" s="8">
        <f t="shared" si="154"/>
        <v>9.7319135176247666</v>
      </c>
      <c r="AY234" s="8">
        <f t="shared" si="155"/>
        <v>10.147676277472803</v>
      </c>
      <c r="AZ234" s="8">
        <f t="shared" si="156"/>
        <v>10.202088811401481</v>
      </c>
      <c r="BA234" s="8">
        <v>9.7340819381311263</v>
      </c>
      <c r="BB234" s="8">
        <f t="shared" si="157"/>
        <v>9.3684084855043999</v>
      </c>
      <c r="BC234" s="8">
        <v>9.5724378362669942</v>
      </c>
      <c r="BD234" s="8">
        <f t="shared" si="158"/>
        <v>9.6637465485902769</v>
      </c>
      <c r="BE234" s="5"/>
      <c r="BF234" s="60">
        <f t="shared" si="159"/>
        <v>154.74020399999998</v>
      </c>
      <c r="BG234" s="62">
        <f t="shared" si="160"/>
        <v>147.94135900000001</v>
      </c>
      <c r="BH234" s="62">
        <f t="shared" si="161"/>
        <v>148.496128</v>
      </c>
      <c r="BI234" s="62">
        <f t="shared" si="162"/>
        <v>152.89284699999999</v>
      </c>
      <c r="BJ234" s="62">
        <f t="shared" si="163"/>
        <v>147.226359</v>
      </c>
      <c r="BK234" s="62">
        <f t="shared" si="164"/>
        <v>157.39765999999997</v>
      </c>
      <c r="BL234" s="62">
        <f t="shared" si="165"/>
        <v>151.58552309999996</v>
      </c>
      <c r="BM234" s="62">
        <f t="shared" si="166"/>
        <v>147.65385900000001</v>
      </c>
      <c r="BN234" s="63">
        <f t="shared" si="167"/>
        <v>150.08135899999999</v>
      </c>
      <c r="BO234" s="50"/>
      <c r="BP234" s="104"/>
      <c r="BX234" s="53">
        <f t="shared" si="131"/>
        <v>2033</v>
      </c>
      <c r="BY234" s="97">
        <f t="shared" si="168"/>
        <v>48853</v>
      </c>
      <c r="BZ234" s="56">
        <f t="shared" si="132"/>
        <v>9.8810118431232468</v>
      </c>
      <c r="CA234" s="56">
        <f t="shared" si="133"/>
        <v>9.3684084855043999</v>
      </c>
      <c r="CB234" s="56">
        <v>9.7307656116005141</v>
      </c>
      <c r="CC234" s="56">
        <v>9.5691934918088517</v>
      </c>
      <c r="CD234" s="56">
        <v>9.7307656116005141</v>
      </c>
      <c r="CE234" s="56">
        <f t="shared" si="134"/>
        <v>9.4066867374833159</v>
      </c>
      <c r="CF234" s="1"/>
      <c r="CG234" s="98">
        <v>0.25</v>
      </c>
      <c r="CH234" s="99">
        <v>-1</v>
      </c>
      <c r="CI234" s="99">
        <v>-0.5</v>
      </c>
      <c r="CJ234" s="99">
        <v>-1</v>
      </c>
      <c r="CK234" s="99">
        <v>3</v>
      </c>
      <c r="CL234" s="99">
        <v>1</v>
      </c>
      <c r="CM234" s="99">
        <v>-4.1189000000000107</v>
      </c>
      <c r="CN234" s="100">
        <v>-1.8765300000000025</v>
      </c>
      <c r="CO234" s="13"/>
      <c r="CP234" s="101">
        <v>1.0432590370791746</v>
      </c>
      <c r="CQ234" s="102">
        <v>1.0189145162124424</v>
      </c>
      <c r="CR234" s="102">
        <v>1.0127475823550707</v>
      </c>
      <c r="CS234" s="102">
        <v>0.95410353208874188</v>
      </c>
      <c r="CT234" s="102">
        <v>1.0398273112675509</v>
      </c>
      <c r="CU234" s="103">
        <v>1.0018596347677315</v>
      </c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</row>
    <row r="235" spans="1:143" ht="12.75" x14ac:dyDescent="0.2">
      <c r="A235" s="3">
        <f t="shared" si="130"/>
        <v>2033</v>
      </c>
      <c r="B235" s="43">
        <v>48884</v>
      </c>
      <c r="C235" s="43">
        <v>48913</v>
      </c>
      <c r="D235" s="44">
        <f t="shared" si="135"/>
        <v>48884</v>
      </c>
      <c r="E235" s="94">
        <v>183.24180000000001</v>
      </c>
      <c r="F235" s="46">
        <v>157.79499999999999</v>
      </c>
      <c r="G235" s="94">
        <v>154.0224</v>
      </c>
      <c r="H235" s="46">
        <v>147.20689999999999</v>
      </c>
      <c r="I235" s="94">
        <v>178.9076</v>
      </c>
      <c r="J235" s="46">
        <v>150.67189999999999</v>
      </c>
      <c r="K235" s="94">
        <v>172.89439999999999</v>
      </c>
      <c r="L235" s="46">
        <v>154.6113</v>
      </c>
      <c r="M235" s="94">
        <v>165.73599999999999</v>
      </c>
      <c r="N235" s="46">
        <v>151.67760000000001</v>
      </c>
      <c r="O235" s="94">
        <f t="shared" si="137"/>
        <v>153.2724</v>
      </c>
      <c r="P235" s="46">
        <f t="shared" si="138"/>
        <v>146.20689999999999</v>
      </c>
      <c r="Q235" s="94">
        <f t="shared" si="139"/>
        <v>153.5224</v>
      </c>
      <c r="R235" s="46">
        <f t="shared" si="140"/>
        <v>146.70689999999999</v>
      </c>
      <c r="S235" s="94">
        <f t="shared" si="141"/>
        <v>156.7724</v>
      </c>
      <c r="T235" s="46">
        <f t="shared" si="142"/>
        <v>147.70689999999999</v>
      </c>
      <c r="U235" s="94">
        <f t="shared" si="143"/>
        <v>179.80916000000002</v>
      </c>
      <c r="V235" s="95">
        <f t="shared" si="144"/>
        <v>156.39641999999998</v>
      </c>
      <c r="W235" s="96">
        <v>10.180827652755404</v>
      </c>
      <c r="X235" s="96">
        <v>10.733408071565345</v>
      </c>
      <c r="Y235" s="96">
        <v>10.133211750099203</v>
      </c>
      <c r="Z235" s="96">
        <v>10.179782168882664</v>
      </c>
      <c r="AA235" s="96">
        <v>9.9820228960446435</v>
      </c>
      <c r="AB235" s="96">
        <v>10.557869039850024</v>
      </c>
      <c r="AC235" s="96">
        <v>10.397087023087037</v>
      </c>
      <c r="AD235" s="96">
        <v>10.293280200225857</v>
      </c>
      <c r="AE235" s="96">
        <v>9.5911617710811221</v>
      </c>
      <c r="AF235" s="96">
        <f t="shared" si="145"/>
        <v>10.592481051386509</v>
      </c>
      <c r="AG235" s="96">
        <f t="shared" si="146"/>
        <v>10.360113905801834</v>
      </c>
      <c r="AH235" s="96">
        <f t="shared" si="147"/>
        <v>10.301527721223572</v>
      </c>
      <c r="AI235" s="96">
        <f t="shared" si="148"/>
        <v>10.698683166805358</v>
      </c>
      <c r="AJ235" s="96">
        <f t="shared" si="149"/>
        <v>10.415626764569003</v>
      </c>
      <c r="AK235" s="126"/>
      <c r="AL235" s="99"/>
      <c r="AM235" s="13"/>
      <c r="AN235" s="13"/>
      <c r="AO235" s="13"/>
      <c r="AP235" s="13"/>
      <c r="AQ235" s="13"/>
      <c r="AR235" s="8">
        <f t="shared" si="150"/>
        <v>10.599019253061325</v>
      </c>
      <c r="AS235" s="8">
        <f t="shared" si="151"/>
        <v>10.49351379228159</v>
      </c>
      <c r="AT235" s="8">
        <f t="shared" si="152"/>
        <v>11.000739981190639</v>
      </c>
      <c r="AU235" s="8">
        <f t="shared" si="153"/>
        <v>10.891235881594291</v>
      </c>
      <c r="AV235" s="8">
        <f t="shared" si="136"/>
        <v>10.746127227031961</v>
      </c>
      <c r="AW235" s="8"/>
      <c r="AX235" s="8">
        <f t="shared" si="154"/>
        <v>10.362408714776825</v>
      </c>
      <c r="AY235" s="8">
        <f t="shared" si="155"/>
        <v>10.58146293565402</v>
      </c>
      <c r="AZ235" s="8">
        <f t="shared" si="156"/>
        <v>10.563122386115582</v>
      </c>
      <c r="BA235" s="8">
        <v>10.366378428344809</v>
      </c>
      <c r="BB235" s="8">
        <f t="shared" si="157"/>
        <v>10.250330480627774</v>
      </c>
      <c r="BC235" s="8">
        <v>10.194338546518953</v>
      </c>
      <c r="BD235" s="8">
        <f t="shared" si="158"/>
        <v>10.286198261057422</v>
      </c>
      <c r="BE235" s="5"/>
      <c r="BF235" s="60">
        <f t="shared" si="159"/>
        <v>172.29967599999998</v>
      </c>
      <c r="BG235" s="62">
        <f t="shared" si="160"/>
        <v>151.091735</v>
      </c>
      <c r="BH235" s="62">
        <f t="shared" si="161"/>
        <v>166.76624899999999</v>
      </c>
      <c r="BI235" s="62">
        <f t="shared" si="162"/>
        <v>159.69088799999997</v>
      </c>
      <c r="BJ235" s="62">
        <f t="shared" si="163"/>
        <v>150.591735</v>
      </c>
      <c r="BK235" s="62">
        <f t="shared" si="164"/>
        <v>165.032667</v>
      </c>
      <c r="BL235" s="62">
        <f t="shared" si="165"/>
        <v>169.74168179999998</v>
      </c>
      <c r="BM235" s="62">
        <f t="shared" si="166"/>
        <v>150.23423500000001</v>
      </c>
      <c r="BN235" s="63">
        <f t="shared" si="167"/>
        <v>152.874235</v>
      </c>
      <c r="BO235" s="50"/>
      <c r="BP235" s="104"/>
      <c r="BX235" s="53">
        <f t="shared" si="131"/>
        <v>2033</v>
      </c>
      <c r="BY235" s="97">
        <f t="shared" si="168"/>
        <v>48884</v>
      </c>
      <c r="BZ235" s="56">
        <f t="shared" si="132"/>
        <v>10.459387622285425</v>
      </c>
      <c r="CA235" s="56">
        <f t="shared" si="133"/>
        <v>10.250330480627774</v>
      </c>
      <c r="CB235" s="56">
        <v>10.363062101814197</v>
      </c>
      <c r="CC235" s="56">
        <v>10.191095336897481</v>
      </c>
      <c r="CD235" s="56">
        <v>10.363062101814197</v>
      </c>
      <c r="CE235" s="56">
        <f t="shared" si="134"/>
        <v>10.289966371145981</v>
      </c>
      <c r="CF235" s="1"/>
      <c r="CG235" s="98">
        <v>-0.75</v>
      </c>
      <c r="CH235" s="99">
        <v>-1</v>
      </c>
      <c r="CI235" s="99">
        <v>-0.5</v>
      </c>
      <c r="CJ235" s="99">
        <v>-0.5</v>
      </c>
      <c r="CK235" s="99">
        <v>2.75</v>
      </c>
      <c r="CL235" s="99">
        <v>0.5</v>
      </c>
      <c r="CM235" s="99">
        <v>-3.4326399999999921</v>
      </c>
      <c r="CN235" s="100">
        <v>-1.3985799999999955</v>
      </c>
      <c r="CO235" s="13"/>
      <c r="CP235" s="101">
        <v>1.0405410327703646</v>
      </c>
      <c r="CQ235" s="102">
        <v>1.0177146950619831</v>
      </c>
      <c r="CR235" s="102">
        <v>1.0119595439589126</v>
      </c>
      <c r="CS235" s="102">
        <v>0.98057332960988819</v>
      </c>
      <c r="CT235" s="102">
        <v>1.0393852065321807</v>
      </c>
      <c r="CU235" s="103">
        <v>1.0017831669044222</v>
      </c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</row>
    <row r="236" spans="1:143" ht="12.75" x14ac:dyDescent="0.2">
      <c r="A236" s="3">
        <f t="shared" si="130"/>
        <v>2033</v>
      </c>
      <c r="B236" s="43">
        <v>48914</v>
      </c>
      <c r="C236" s="43">
        <v>48944</v>
      </c>
      <c r="D236" s="44">
        <f t="shared" si="135"/>
        <v>48914</v>
      </c>
      <c r="E236" s="94">
        <v>182.39859999999999</v>
      </c>
      <c r="F236" s="46">
        <v>156.32919999999999</v>
      </c>
      <c r="G236" s="94">
        <v>153.90450000000001</v>
      </c>
      <c r="H236" s="46">
        <v>147.94720000000001</v>
      </c>
      <c r="I236" s="94">
        <v>177.64429999999999</v>
      </c>
      <c r="J236" s="46">
        <v>148.68180000000001</v>
      </c>
      <c r="K236" s="94">
        <v>168.7801</v>
      </c>
      <c r="L236" s="46">
        <v>154.441</v>
      </c>
      <c r="M236" s="94">
        <v>164.86689999999999</v>
      </c>
      <c r="N236" s="46">
        <v>153.7467</v>
      </c>
      <c r="O236" s="94">
        <f t="shared" si="137"/>
        <v>153.40450000000001</v>
      </c>
      <c r="P236" s="46">
        <f t="shared" si="138"/>
        <v>147.44720000000001</v>
      </c>
      <c r="Q236" s="94">
        <f t="shared" si="139"/>
        <v>153.40450000000001</v>
      </c>
      <c r="R236" s="46">
        <f t="shared" si="140"/>
        <v>147.44720000000001</v>
      </c>
      <c r="S236" s="94">
        <f t="shared" si="141"/>
        <v>156.40450000000001</v>
      </c>
      <c r="T236" s="46">
        <f t="shared" si="142"/>
        <v>148.69720000000001</v>
      </c>
      <c r="U236" s="94">
        <f t="shared" si="143"/>
        <v>177.29280999999997</v>
      </c>
      <c r="V236" s="95">
        <f t="shared" si="144"/>
        <v>153.02753999999999</v>
      </c>
      <c r="W236" s="96">
        <v>10.524337898846365</v>
      </c>
      <c r="X236" s="96">
        <v>10.933633254148644</v>
      </c>
      <c r="Y236" s="96">
        <v>10.441109170337223</v>
      </c>
      <c r="Z236" s="96">
        <v>10.48440151939163</v>
      </c>
      <c r="AA236" s="96">
        <v>10.289733229090995</v>
      </c>
      <c r="AB236" s="96">
        <v>10.629378571682855</v>
      </c>
      <c r="AC236" s="96">
        <v>10.468924188520845</v>
      </c>
      <c r="AD236" s="96">
        <v>10.364393721196196</v>
      </c>
      <c r="AE236" s="96">
        <v>9.6539738915092812</v>
      </c>
      <c r="AF236" s="96">
        <f t="shared" si="145"/>
        <v>10.905132224269959</v>
      </c>
      <c r="AG236" s="96">
        <f t="shared" si="146"/>
        <v>10.668811099790709</v>
      </c>
      <c r="AH236" s="96">
        <f t="shared" si="147"/>
        <v>10.607506038210319</v>
      </c>
      <c r="AI236" s="96">
        <f t="shared" si="148"/>
        <v>10.784135908032786</v>
      </c>
      <c r="AJ236" s="96">
        <f t="shared" si="149"/>
        <v>10.487463977050826</v>
      </c>
      <c r="AK236" s="126"/>
      <c r="AL236" s="99"/>
      <c r="AM236" s="13"/>
      <c r="AN236" s="13"/>
      <c r="AO236" s="13"/>
      <c r="AP236" s="13"/>
      <c r="AQ236" s="13"/>
      <c r="AR236" s="8">
        <f t="shared" si="150"/>
        <v>10.672031922472655</v>
      </c>
      <c r="AS236" s="8">
        <f t="shared" si="151"/>
        <v>10.565790975908319</v>
      </c>
      <c r="AT236" s="8">
        <f t="shared" si="152"/>
        <v>11.076519818214479</v>
      </c>
      <c r="AU236" s="8">
        <f t="shared" si="153"/>
        <v>10.966252358048798</v>
      </c>
      <c r="AV236" s="8">
        <f t="shared" si="136"/>
        <v>10.820148768661063</v>
      </c>
      <c r="AW236" s="8"/>
      <c r="AX236" s="8">
        <f t="shared" si="154"/>
        <v>10.672359213870198</v>
      </c>
      <c r="AY236" s="8">
        <f t="shared" si="155"/>
        <v>10.654357065977518</v>
      </c>
      <c r="AZ236" s="8">
        <f t="shared" si="156"/>
        <v>10.634656580077122</v>
      </c>
      <c r="BA236" s="8">
        <v>10.67721462907787</v>
      </c>
      <c r="BB236" s="8">
        <f t="shared" si="157"/>
        <v>10.565639767487443</v>
      </c>
      <c r="BC236" s="8">
        <v>10.500064194217206</v>
      </c>
      <c r="BD236" s="8">
        <f t="shared" si="158"/>
        <v>10.592194595069442</v>
      </c>
      <c r="BE236" s="5"/>
      <c r="BF236" s="60">
        <f t="shared" si="159"/>
        <v>171.18875799999998</v>
      </c>
      <c r="BG236" s="62">
        <f t="shared" si="160"/>
        <v>151.342861</v>
      </c>
      <c r="BH236" s="62">
        <f t="shared" si="161"/>
        <v>165.19042499999998</v>
      </c>
      <c r="BI236" s="62">
        <f t="shared" si="162"/>
        <v>160.08521399999998</v>
      </c>
      <c r="BJ236" s="62">
        <f t="shared" si="163"/>
        <v>150.842861</v>
      </c>
      <c r="BK236" s="62">
        <f t="shared" si="164"/>
        <v>162.61428699999999</v>
      </c>
      <c r="BL236" s="62">
        <f t="shared" si="165"/>
        <v>166.85874389999998</v>
      </c>
      <c r="BM236" s="62">
        <f t="shared" si="166"/>
        <v>150.842861</v>
      </c>
      <c r="BN236" s="63">
        <f t="shared" si="167"/>
        <v>153.090361</v>
      </c>
      <c r="BO236" s="50"/>
      <c r="BP236" s="104"/>
      <c r="BX236" s="53">
        <f t="shared" si="131"/>
        <v>2033</v>
      </c>
      <c r="BY236" s="97">
        <f t="shared" si="168"/>
        <v>48914</v>
      </c>
      <c r="BZ236" s="56">
        <f t="shared" si="132"/>
        <v>10.776187108074106</v>
      </c>
      <c r="CA236" s="56">
        <f t="shared" si="133"/>
        <v>10.565639767487443</v>
      </c>
      <c r="CB236" s="56">
        <v>10.67389830254726</v>
      </c>
      <c r="CC236" s="56">
        <v>10.496821542480092</v>
      </c>
      <c r="CD236" s="56">
        <v>10.67389830254726</v>
      </c>
      <c r="CE236" s="56">
        <f t="shared" si="134"/>
        <v>10.605761047917689</v>
      </c>
      <c r="CF236" s="1"/>
      <c r="CG236" s="98">
        <v>-0.5</v>
      </c>
      <c r="CH236" s="99">
        <v>-0.5</v>
      </c>
      <c r="CI236" s="99">
        <v>-0.5</v>
      </c>
      <c r="CJ236" s="99">
        <v>-0.5</v>
      </c>
      <c r="CK236" s="99">
        <v>2.5</v>
      </c>
      <c r="CL236" s="99">
        <v>0.75</v>
      </c>
      <c r="CM236" s="99">
        <v>-5.1057899999999989</v>
      </c>
      <c r="CN236" s="100">
        <v>-3.3016599999999983</v>
      </c>
      <c r="CO236" s="13"/>
      <c r="CP236" s="101">
        <v>1.0401292056680735</v>
      </c>
      <c r="CQ236" s="102">
        <v>1.0175889467851837</v>
      </c>
      <c r="CR236" s="102">
        <v>1.0117416829745598</v>
      </c>
      <c r="CS236" s="102">
        <v>0.98143257963360309</v>
      </c>
      <c r="CT236" s="102">
        <v>1.0404984795182159</v>
      </c>
      <c r="CU236" s="103">
        <v>1.0017709354080824</v>
      </c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</row>
    <row r="237" spans="1:143" ht="12.75" x14ac:dyDescent="0.2">
      <c r="A237" s="3">
        <f t="shared" si="130"/>
        <v>2034</v>
      </c>
      <c r="B237" s="43">
        <v>48945</v>
      </c>
      <c r="C237" s="43">
        <v>48975</v>
      </c>
      <c r="D237" s="44">
        <f t="shared" si="135"/>
        <v>48945</v>
      </c>
      <c r="E237" s="94">
        <v>181.6694</v>
      </c>
      <c r="F237" s="46">
        <v>153.89330000000001</v>
      </c>
      <c r="G237" s="94">
        <v>160.3305</v>
      </c>
      <c r="H237" s="46">
        <v>152.58680000000001</v>
      </c>
      <c r="I237" s="94">
        <v>173.22640000000001</v>
      </c>
      <c r="J237" s="46">
        <v>146.43780000000001</v>
      </c>
      <c r="K237" s="94">
        <v>170.70230000000001</v>
      </c>
      <c r="L237" s="46">
        <v>156.82820000000001</v>
      </c>
      <c r="M237" s="94">
        <v>168.16309999999999</v>
      </c>
      <c r="N237" s="46">
        <v>156.54140000000001</v>
      </c>
      <c r="O237" s="94">
        <f t="shared" si="137"/>
        <v>159.8305</v>
      </c>
      <c r="P237" s="46">
        <f t="shared" si="138"/>
        <v>152.08680000000001</v>
      </c>
      <c r="Q237" s="94">
        <f t="shared" si="139"/>
        <v>159.8305</v>
      </c>
      <c r="R237" s="46">
        <f t="shared" si="140"/>
        <v>152.08680000000001</v>
      </c>
      <c r="S237" s="94">
        <f t="shared" si="141"/>
        <v>162.0805</v>
      </c>
      <c r="T237" s="46">
        <f t="shared" si="142"/>
        <v>151.08680000000001</v>
      </c>
      <c r="U237" s="94">
        <f t="shared" si="143"/>
        <v>174.66791000000001</v>
      </c>
      <c r="V237" s="95">
        <f t="shared" si="144"/>
        <v>149.34702000000001</v>
      </c>
      <c r="W237" s="96">
        <v>10.360957229153648</v>
      </c>
      <c r="X237" s="96">
        <v>10.742868267947664</v>
      </c>
      <c r="Y237" s="96">
        <v>10.265687093796052</v>
      </c>
      <c r="Z237" s="96">
        <v>10.286406540793561</v>
      </c>
      <c r="AA237" s="96">
        <v>10.073198196050832</v>
      </c>
      <c r="AB237" s="96">
        <v>10.171525093116431</v>
      </c>
      <c r="AC237" s="96">
        <v>10.197102511416686</v>
      </c>
      <c r="AD237" s="96">
        <v>10.0952856790868</v>
      </c>
      <c r="AE237" s="96">
        <v>9.3810440942305942</v>
      </c>
      <c r="AF237" s="96">
        <f t="shared" si="145"/>
        <v>10.711958036996005</v>
      </c>
      <c r="AG237" s="96">
        <f t="shared" si="146"/>
        <v>10.473164690884147</v>
      </c>
      <c r="AH237" s="96">
        <f t="shared" si="147"/>
        <v>10.41037637834542</v>
      </c>
      <c r="AI237" s="96">
        <f t="shared" si="148"/>
        <v>10.52330759816755</v>
      </c>
      <c r="AJ237" s="96">
        <f t="shared" si="149"/>
        <v>10.215642248352912</v>
      </c>
      <c r="AK237" s="126"/>
      <c r="AL237" s="99"/>
      <c r="AM237" s="13"/>
      <c r="AN237" s="13"/>
      <c r="AO237" s="13"/>
      <c r="AP237" s="13"/>
      <c r="AQ237" s="13"/>
      <c r="AR237" s="8">
        <f t="shared" si="150"/>
        <v>10.395762304519449</v>
      </c>
      <c r="AS237" s="8">
        <f t="shared" si="151"/>
        <v>10.292279397384693</v>
      </c>
      <c r="AT237" s="8">
        <f t="shared" si="152"/>
        <v>10.789779629259222</v>
      </c>
      <c r="AU237" s="8">
        <f t="shared" si="153"/>
        <v>10.682374737743118</v>
      </c>
      <c r="AV237" s="8">
        <f t="shared" si="136"/>
        <v>10.54004901722662</v>
      </c>
      <c r="AW237" s="8"/>
      <c r="AX237" s="8">
        <f t="shared" si="154"/>
        <v>10.470899121686569</v>
      </c>
      <c r="AY237" s="8">
        <f t="shared" si="155"/>
        <v>10.378535983172689</v>
      </c>
      <c r="AZ237" s="8">
        <f t="shared" si="156"/>
        <v>10.176645197506444</v>
      </c>
      <c r="BA237" s="8">
        <v>10.475178910925967</v>
      </c>
      <c r="BB237" s="8">
        <f t="shared" si="157"/>
        <v>10.343757368634936</v>
      </c>
      <c r="BC237" s="8">
        <v>10.301350207093112</v>
      </c>
      <c r="BD237" s="8">
        <f t="shared" si="158"/>
        <v>10.393304611545515</v>
      </c>
      <c r="BE237" s="5"/>
      <c r="BF237" s="60">
        <f t="shared" si="159"/>
        <v>169.72567699999999</v>
      </c>
      <c r="BG237" s="62">
        <f t="shared" si="160"/>
        <v>157.000709</v>
      </c>
      <c r="BH237" s="62">
        <f t="shared" si="161"/>
        <v>161.707302</v>
      </c>
      <c r="BI237" s="62">
        <f t="shared" si="162"/>
        <v>163.16576899999998</v>
      </c>
      <c r="BJ237" s="62">
        <f t="shared" si="163"/>
        <v>156.50070899999997</v>
      </c>
      <c r="BK237" s="62">
        <f t="shared" si="164"/>
        <v>164.736437</v>
      </c>
      <c r="BL237" s="62">
        <f t="shared" si="165"/>
        <v>163.7799273</v>
      </c>
      <c r="BM237" s="62">
        <f t="shared" si="166"/>
        <v>156.50070899999997</v>
      </c>
      <c r="BN237" s="63">
        <f t="shared" si="167"/>
        <v>157.35320899999999</v>
      </c>
      <c r="BO237" s="50"/>
      <c r="BP237" s="104"/>
      <c r="BX237" s="53">
        <f t="shared" si="131"/>
        <v>2034</v>
      </c>
      <c r="BY237" s="97">
        <f t="shared" si="168"/>
        <v>48945</v>
      </c>
      <c r="BZ237" s="56">
        <f t="shared" si="132"/>
        <v>10.595693151348959</v>
      </c>
      <c r="CA237" s="56">
        <f t="shared" si="133"/>
        <v>10.343757368634936</v>
      </c>
      <c r="CB237" s="56">
        <v>10.471862584395357</v>
      </c>
      <c r="CC237" s="56">
        <v>10.298107192745187</v>
      </c>
      <c r="CD237" s="56">
        <v>10.471862584395357</v>
      </c>
      <c r="CE237" s="56">
        <f t="shared" si="134"/>
        <v>10.383537081332955</v>
      </c>
      <c r="CF237" s="1"/>
      <c r="CG237" s="98">
        <v>-0.5</v>
      </c>
      <c r="CH237" s="99">
        <v>-0.5</v>
      </c>
      <c r="CI237" s="99">
        <v>-0.5</v>
      </c>
      <c r="CJ237" s="99">
        <v>-0.5</v>
      </c>
      <c r="CK237" s="99">
        <v>1.75</v>
      </c>
      <c r="CL237" s="99">
        <v>-1.5</v>
      </c>
      <c r="CM237" s="99">
        <v>-7.0014899999999898</v>
      </c>
      <c r="CN237" s="100">
        <v>-4.5462799999999959</v>
      </c>
      <c r="CO237" s="13"/>
      <c r="CP237" s="101">
        <v>1.0413702778044795</v>
      </c>
      <c r="CQ237" s="102">
        <v>1.0181558204364125</v>
      </c>
      <c r="CR237" s="102">
        <v>1.0120518119773143</v>
      </c>
      <c r="CS237" s="102">
        <v>0.97927280592136889</v>
      </c>
      <c r="CT237" s="102">
        <v>1.0423981978011214</v>
      </c>
      <c r="CU237" s="103">
        <v>1.0018181377421154</v>
      </c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</row>
    <row r="238" spans="1:143" ht="12.75" x14ac:dyDescent="0.2">
      <c r="A238" s="3">
        <f t="shared" si="130"/>
        <v>2034</v>
      </c>
      <c r="B238" s="43">
        <v>48976</v>
      </c>
      <c r="C238" s="43">
        <v>49003</v>
      </c>
      <c r="D238" s="44">
        <f t="shared" si="135"/>
        <v>48976</v>
      </c>
      <c r="E238" s="94">
        <v>175.94710000000001</v>
      </c>
      <c r="F238" s="46">
        <v>150.5239</v>
      </c>
      <c r="G238" s="94">
        <v>158.76769999999999</v>
      </c>
      <c r="H238" s="46">
        <v>151.33690000000001</v>
      </c>
      <c r="I238" s="94">
        <v>167.65209999999999</v>
      </c>
      <c r="J238" s="46">
        <v>143.18870000000001</v>
      </c>
      <c r="K238" s="94">
        <v>168.5899</v>
      </c>
      <c r="L238" s="46">
        <v>155.81800000000001</v>
      </c>
      <c r="M238" s="94">
        <v>164.37430000000001</v>
      </c>
      <c r="N238" s="46">
        <v>154.55889999999999</v>
      </c>
      <c r="O238" s="94">
        <f t="shared" si="137"/>
        <v>157.76769999999999</v>
      </c>
      <c r="P238" s="46">
        <f t="shared" si="138"/>
        <v>150.08690000000001</v>
      </c>
      <c r="Q238" s="94">
        <f t="shared" si="139"/>
        <v>158.76769999999999</v>
      </c>
      <c r="R238" s="46">
        <f t="shared" si="140"/>
        <v>150.83690000000001</v>
      </c>
      <c r="S238" s="94">
        <f t="shared" si="141"/>
        <v>161.26769999999999</v>
      </c>
      <c r="T238" s="46">
        <f t="shared" si="142"/>
        <v>153.58690000000001</v>
      </c>
      <c r="U238" s="94">
        <f t="shared" si="143"/>
        <v>172.04489000000001</v>
      </c>
      <c r="V238" s="95">
        <f t="shared" si="144"/>
        <v>145.9511</v>
      </c>
      <c r="W238" s="96">
        <v>10.261255277157384</v>
      </c>
      <c r="X238" s="96">
        <v>10.578405143982526</v>
      </c>
      <c r="Y238" s="96">
        <v>10.012932147602083</v>
      </c>
      <c r="Z238" s="96">
        <v>10.017681904988864</v>
      </c>
      <c r="AA238" s="96">
        <v>9.8291937507000533</v>
      </c>
      <c r="AB238" s="96">
        <v>9.9812315820812838</v>
      </c>
      <c r="AC238" s="96">
        <v>10.008448538904421</v>
      </c>
      <c r="AD238" s="96">
        <v>9.9085166482996616</v>
      </c>
      <c r="AE238" s="96">
        <v>9.3131763457260401</v>
      </c>
      <c r="AF238" s="96">
        <f t="shared" si="145"/>
        <v>10.442243747600049</v>
      </c>
      <c r="AG238" s="96">
        <f t="shared" si="146"/>
        <v>10.203945281063115</v>
      </c>
      <c r="AH238" s="96">
        <f t="shared" si="147"/>
        <v>10.141527892265838</v>
      </c>
      <c r="AI238" s="96">
        <f t="shared" si="148"/>
        <v>10.334807689750452</v>
      </c>
      <c r="AJ238" s="96">
        <f t="shared" si="149"/>
        <v>10.026988425052439</v>
      </c>
      <c r="AK238" s="126"/>
      <c r="AL238" s="99"/>
      <c r="AM238" s="13"/>
      <c r="AN238" s="13"/>
      <c r="AO238" s="13"/>
      <c r="AP238" s="13"/>
      <c r="AQ238" s="13"/>
      <c r="AR238" s="8">
        <f t="shared" si="150"/>
        <v>10.204021301864438</v>
      </c>
      <c r="AS238" s="8">
        <f t="shared" si="151"/>
        <v>10.102454180607442</v>
      </c>
      <c r="AT238" s="8">
        <f t="shared" si="152"/>
        <v>10.590771675583039</v>
      </c>
      <c r="AU238" s="8">
        <f t="shared" si="153"/>
        <v>10.485355177899946</v>
      </c>
      <c r="AV238" s="8">
        <f t="shared" si="136"/>
        <v>10.345650583988716</v>
      </c>
      <c r="AW238" s="8"/>
      <c r="AX238" s="8">
        <f t="shared" si="154"/>
        <v>10.1974715313277</v>
      </c>
      <c r="AY238" s="8">
        <f t="shared" si="155"/>
        <v>10.187106279963897</v>
      </c>
      <c r="AZ238" s="8">
        <f t="shared" si="156"/>
        <v>9.9862860582544482</v>
      </c>
      <c r="BA238" s="8">
        <v>10.200970150050356</v>
      </c>
      <c r="BB238" s="8">
        <f t="shared" si="157"/>
        <v>10.093727196126709</v>
      </c>
      <c r="BC238" s="8">
        <v>10.031649796312369</v>
      </c>
      <c r="BD238" s="8">
        <f t="shared" si="158"/>
        <v>10.123365248607598</v>
      </c>
      <c r="BE238" s="5"/>
      <c r="BF238" s="60">
        <f t="shared" si="159"/>
        <v>165.01512399999999</v>
      </c>
      <c r="BG238" s="62">
        <f t="shared" si="160"/>
        <v>155.57245599999999</v>
      </c>
      <c r="BH238" s="62">
        <f t="shared" si="161"/>
        <v>157.13283799999999</v>
      </c>
      <c r="BI238" s="62">
        <f t="shared" si="162"/>
        <v>160.15367799999999</v>
      </c>
      <c r="BJ238" s="62">
        <f t="shared" si="163"/>
        <v>155.35745600000001</v>
      </c>
      <c r="BK238" s="62">
        <f t="shared" si="164"/>
        <v>163.097983</v>
      </c>
      <c r="BL238" s="62">
        <f t="shared" si="165"/>
        <v>160.82456029999997</v>
      </c>
      <c r="BM238" s="62">
        <f t="shared" si="166"/>
        <v>154.46495599999997</v>
      </c>
      <c r="BN238" s="63">
        <f t="shared" si="167"/>
        <v>157.96495599999997</v>
      </c>
      <c r="BO238" s="50"/>
      <c r="BP238" s="104"/>
      <c r="BX238" s="53">
        <f t="shared" si="131"/>
        <v>2034</v>
      </c>
      <c r="BY238" s="97">
        <f t="shared" si="168"/>
        <v>48976</v>
      </c>
      <c r="BZ238" s="56">
        <f t="shared" si="132"/>
        <v>10.335630443051841</v>
      </c>
      <c r="CA238" s="56">
        <f t="shared" si="133"/>
        <v>10.093727196126709</v>
      </c>
      <c r="CB238" s="56">
        <v>10.197653823519746</v>
      </c>
      <c r="CC238" s="56">
        <v>10.028406289818493</v>
      </c>
      <c r="CD238" s="56">
        <v>10.197653823519746</v>
      </c>
      <c r="CE238" s="56">
        <f t="shared" si="134"/>
        <v>10.133122010160154</v>
      </c>
      <c r="CF238" s="1"/>
      <c r="CG238" s="98">
        <v>-1</v>
      </c>
      <c r="CH238" s="99">
        <v>-1.25</v>
      </c>
      <c r="CI238" s="99">
        <v>0</v>
      </c>
      <c r="CJ238" s="99">
        <v>-0.5</v>
      </c>
      <c r="CK238" s="99">
        <v>2.5</v>
      </c>
      <c r="CL238" s="99">
        <v>2.25</v>
      </c>
      <c r="CM238" s="99">
        <v>-3.9022099999999966</v>
      </c>
      <c r="CN238" s="100">
        <v>-4.5728000000000009</v>
      </c>
      <c r="CO238" s="13"/>
      <c r="CP238" s="101">
        <v>1.0423812461443551</v>
      </c>
      <c r="CQ238" s="102">
        <v>1.01859346082665</v>
      </c>
      <c r="CR238" s="102">
        <v>1.012362739049969</v>
      </c>
      <c r="CS238" s="102">
        <v>0.98118445404071553</v>
      </c>
      <c r="CT238" s="102">
        <v>1.0430226901343445</v>
      </c>
      <c r="CU238" s="103">
        <v>1.001852423587527</v>
      </c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</row>
    <row r="239" spans="1:143" ht="12.75" x14ac:dyDescent="0.2">
      <c r="A239" s="3">
        <f t="shared" si="130"/>
        <v>2034</v>
      </c>
      <c r="B239" s="43">
        <v>49004</v>
      </c>
      <c r="C239" s="43">
        <v>49034</v>
      </c>
      <c r="D239" s="44">
        <f t="shared" si="135"/>
        <v>49004</v>
      </c>
      <c r="E239" s="94">
        <v>147.2457</v>
      </c>
      <c r="F239" s="46">
        <v>136.2379</v>
      </c>
      <c r="G239" s="94">
        <v>147.19149999999999</v>
      </c>
      <c r="H239" s="46">
        <v>143.74629999999999</v>
      </c>
      <c r="I239" s="94">
        <v>139.32470000000001</v>
      </c>
      <c r="J239" s="46">
        <v>130.04050000000001</v>
      </c>
      <c r="K239" s="94">
        <v>153.21510000000001</v>
      </c>
      <c r="L239" s="46">
        <v>146.6438</v>
      </c>
      <c r="M239" s="94">
        <v>151.66079999999999</v>
      </c>
      <c r="N239" s="46">
        <v>145.80930000000001</v>
      </c>
      <c r="O239" s="94">
        <f t="shared" si="137"/>
        <v>146.19149999999999</v>
      </c>
      <c r="P239" s="46">
        <f t="shared" si="138"/>
        <v>142.24629999999999</v>
      </c>
      <c r="Q239" s="94">
        <f t="shared" si="139"/>
        <v>147.19149999999999</v>
      </c>
      <c r="R239" s="46">
        <f t="shared" si="140"/>
        <v>143.24629999999999</v>
      </c>
      <c r="S239" s="94">
        <f t="shared" si="141"/>
        <v>149.44149999999999</v>
      </c>
      <c r="T239" s="46">
        <f t="shared" si="142"/>
        <v>145.74629999999999</v>
      </c>
      <c r="U239" s="94">
        <f t="shared" si="143"/>
        <v>143.74367999999998</v>
      </c>
      <c r="V239" s="95">
        <f t="shared" si="144"/>
        <v>133.50125</v>
      </c>
      <c r="W239" s="96">
        <v>9.5162390668510639</v>
      </c>
      <c r="X239" s="96">
        <v>9.7009008894658937</v>
      </c>
      <c r="Y239" s="96">
        <v>9.3227751618689467</v>
      </c>
      <c r="Z239" s="96">
        <v>9.3947466701610907</v>
      </c>
      <c r="AA239" s="96">
        <v>9.2000785211609095</v>
      </c>
      <c r="AB239" s="96">
        <v>9.8265956922839948</v>
      </c>
      <c r="AC239" s="96">
        <v>9.8492821678379894</v>
      </c>
      <c r="AD239" s="96">
        <v>9.7509382178562714</v>
      </c>
      <c r="AE239" s="96">
        <v>9.0816835941926186</v>
      </c>
      <c r="AF239" s="96">
        <f t="shared" si="145"/>
        <v>9.8163422614243387</v>
      </c>
      <c r="AG239" s="96">
        <f t="shared" si="146"/>
        <v>9.5795269131803096</v>
      </c>
      <c r="AH239" s="96">
        <f t="shared" si="147"/>
        <v>9.5179746984488229</v>
      </c>
      <c r="AI239" s="96">
        <f t="shared" si="148"/>
        <v>10.17203853865225</v>
      </c>
      <c r="AJ239" s="96">
        <f t="shared" si="149"/>
        <v>9.8678221094241412</v>
      </c>
      <c r="AK239" s="126"/>
      <c r="AL239" s="99"/>
      <c r="AM239" s="13"/>
      <c r="AN239" s="13"/>
      <c r="AO239" s="13"/>
      <c r="AP239" s="13"/>
      <c r="AQ239" s="13"/>
      <c r="AR239" s="8">
        <f t="shared" si="150"/>
        <v>10.042250419593444</v>
      </c>
      <c r="AS239" s="8">
        <f t="shared" si="151"/>
        <v>9.9422972231489695</v>
      </c>
      <c r="AT239" s="8">
        <f t="shared" si="152"/>
        <v>10.422869704698565</v>
      </c>
      <c r="AU239" s="8">
        <f t="shared" si="153"/>
        <v>10.319128299300795</v>
      </c>
      <c r="AV239" s="8">
        <f t="shared" si="136"/>
        <v>10.181636411685442</v>
      </c>
      <c r="AW239" s="8"/>
      <c r="AX239" s="8">
        <f t="shared" si="154"/>
        <v>9.5636342960532055</v>
      </c>
      <c r="AY239" s="8">
        <f t="shared" si="155"/>
        <v>10.025598039409426</v>
      </c>
      <c r="AZ239" s="8">
        <f t="shared" si="156"/>
        <v>9.8315968378015164</v>
      </c>
      <c r="BA239" s="8">
        <v>9.5653219440904991</v>
      </c>
      <c r="BB239" s="8">
        <f t="shared" si="157"/>
        <v>9.4490758696187225</v>
      </c>
      <c r="BC239" s="8">
        <v>9.4064524768978259</v>
      </c>
      <c r="BD239" s="8">
        <f t="shared" si="158"/>
        <v>9.4976141337630242</v>
      </c>
      <c r="BE239" s="5"/>
      <c r="BF239" s="60">
        <f t="shared" si="159"/>
        <v>142.51234599999998</v>
      </c>
      <c r="BG239" s="62">
        <f t="shared" si="160"/>
        <v>145.71006399999999</v>
      </c>
      <c r="BH239" s="62">
        <f t="shared" si="161"/>
        <v>135.332494</v>
      </c>
      <c r="BI239" s="62">
        <f t="shared" si="162"/>
        <v>149.144655</v>
      </c>
      <c r="BJ239" s="62">
        <f t="shared" si="163"/>
        <v>145.49506399999999</v>
      </c>
      <c r="BK239" s="62">
        <f t="shared" si="164"/>
        <v>150.38944100000001</v>
      </c>
      <c r="BL239" s="62">
        <f t="shared" si="165"/>
        <v>139.33943509999997</v>
      </c>
      <c r="BM239" s="62">
        <f t="shared" si="166"/>
        <v>144.49506399999999</v>
      </c>
      <c r="BN239" s="63">
        <f t="shared" si="167"/>
        <v>147.85256399999997</v>
      </c>
      <c r="BO239" s="50"/>
      <c r="BP239" s="104"/>
      <c r="BX239" s="53">
        <f t="shared" si="131"/>
        <v>2034</v>
      </c>
      <c r="BY239" s="97">
        <f t="shared" si="168"/>
        <v>49004</v>
      </c>
      <c r="BZ239" s="56">
        <f t="shared" si="132"/>
        <v>9.6255193351877235</v>
      </c>
      <c r="CA239" s="56">
        <f t="shared" si="133"/>
        <v>9.4490758696187225</v>
      </c>
      <c r="CB239" s="56">
        <v>9.5620056175598869</v>
      </c>
      <c r="CC239" s="56">
        <v>9.4032078295516648</v>
      </c>
      <c r="CD239" s="56">
        <v>9.5620056175598869</v>
      </c>
      <c r="CE239" s="56">
        <f t="shared" si="134"/>
        <v>9.4874783016840212</v>
      </c>
      <c r="CF239" s="1"/>
      <c r="CG239" s="98">
        <v>-1</v>
      </c>
      <c r="CH239" s="99">
        <v>-1.5</v>
      </c>
      <c r="CI239" s="99">
        <v>0</v>
      </c>
      <c r="CJ239" s="99">
        <v>-0.5</v>
      </c>
      <c r="CK239" s="99">
        <v>2.25</v>
      </c>
      <c r="CL239" s="99">
        <v>2</v>
      </c>
      <c r="CM239" s="99">
        <v>-3.5020200000000017</v>
      </c>
      <c r="CN239" s="100">
        <v>-2.7366499999999974</v>
      </c>
      <c r="CO239" s="13"/>
      <c r="CP239" s="101">
        <v>1.0448756742533878</v>
      </c>
      <c r="CQ239" s="102">
        <v>1.0196684646757006</v>
      </c>
      <c r="CR239" s="102">
        <v>1.0131166951716879</v>
      </c>
      <c r="CS239" s="102">
        <v>0.97927904223128537</v>
      </c>
      <c r="CT239" s="102">
        <v>1.0431856208487553</v>
      </c>
      <c r="CU239" s="103">
        <v>1.0018823647520925</v>
      </c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</row>
    <row r="240" spans="1:143" ht="12.75" x14ac:dyDescent="0.2">
      <c r="A240" s="3">
        <f t="shared" si="130"/>
        <v>2034</v>
      </c>
      <c r="B240" s="43">
        <v>49035</v>
      </c>
      <c r="C240" s="43">
        <v>49064</v>
      </c>
      <c r="D240" s="44">
        <f t="shared" si="135"/>
        <v>49035</v>
      </c>
      <c r="E240" s="94">
        <v>140.5308</v>
      </c>
      <c r="F240" s="46">
        <v>133.4479</v>
      </c>
      <c r="G240" s="94">
        <v>146.08699999999999</v>
      </c>
      <c r="H240" s="46">
        <v>143.37540000000001</v>
      </c>
      <c r="I240" s="94">
        <v>133.41370000000001</v>
      </c>
      <c r="J240" s="46">
        <v>126.8913</v>
      </c>
      <c r="K240" s="94">
        <v>154.5565</v>
      </c>
      <c r="L240" s="46">
        <v>147.70259999999999</v>
      </c>
      <c r="M240" s="94">
        <v>150.83779999999999</v>
      </c>
      <c r="N240" s="46">
        <v>144.87530000000001</v>
      </c>
      <c r="O240" s="94">
        <f t="shared" si="137"/>
        <v>144.83699999999999</v>
      </c>
      <c r="P240" s="46">
        <f t="shared" si="138"/>
        <v>142.37540000000001</v>
      </c>
      <c r="Q240" s="94">
        <f t="shared" si="139"/>
        <v>143.08699999999999</v>
      </c>
      <c r="R240" s="46">
        <f t="shared" si="140"/>
        <v>142.62540000000001</v>
      </c>
      <c r="S240" s="94">
        <f t="shared" si="141"/>
        <v>148.33699999999999</v>
      </c>
      <c r="T240" s="46">
        <f t="shared" si="142"/>
        <v>141.37540000000001</v>
      </c>
      <c r="U240" s="94">
        <f t="shared" si="143"/>
        <v>139.81814</v>
      </c>
      <c r="V240" s="95">
        <f t="shared" si="144"/>
        <v>137.23335</v>
      </c>
      <c r="W240" s="96">
        <v>9.4274069993899161</v>
      </c>
      <c r="X240" s="96">
        <v>9.6796578621299449</v>
      </c>
      <c r="Y240" s="96">
        <v>9.1788397410592228</v>
      </c>
      <c r="Z240" s="96">
        <v>9.2012534560757597</v>
      </c>
      <c r="AA240" s="96">
        <v>8.7624746455729809</v>
      </c>
      <c r="AB240" s="96">
        <v>9.7034067539633728</v>
      </c>
      <c r="AC240" s="96">
        <v>9.5936396093810838</v>
      </c>
      <c r="AD240" s="96">
        <v>9.1440227808065</v>
      </c>
      <c r="AE240" s="96">
        <v>8.7968919393034177</v>
      </c>
      <c r="AF240" s="96">
        <f t="shared" si="145"/>
        <v>9.6082671526914361</v>
      </c>
      <c r="AG240" s="96">
        <f t="shared" si="146"/>
        <v>9.3787425749157585</v>
      </c>
      <c r="AH240" s="96">
        <f t="shared" si="147"/>
        <v>9.3220103287127216</v>
      </c>
      <c r="AI240" s="96">
        <f t="shared" si="148"/>
        <v>9.5121024207308285</v>
      </c>
      <c r="AJ240" s="96">
        <f t="shared" si="149"/>
        <v>9.612179476442078</v>
      </c>
      <c r="AK240" s="126"/>
      <c r="AL240" s="99"/>
      <c r="AM240" s="13"/>
      <c r="AN240" s="13"/>
      <c r="AO240" s="13"/>
      <c r="AP240" s="13"/>
      <c r="AQ240" s="13"/>
      <c r="AR240" s="8">
        <f t="shared" si="150"/>
        <v>9.7824246665119254</v>
      </c>
      <c r="AS240" s="8">
        <f t="shared" si="151"/>
        <v>9.3254505547377793</v>
      </c>
      <c r="AT240" s="8">
        <f t="shared" si="152"/>
        <v>10.153196600265286</v>
      </c>
      <c r="AU240" s="8">
        <f t="shared" si="153"/>
        <v>9.6789032482544464</v>
      </c>
      <c r="AV240" s="8">
        <f t="shared" si="136"/>
        <v>9.7349937674423597</v>
      </c>
      <c r="AW240" s="8"/>
      <c r="AX240" s="8">
        <f t="shared" si="154"/>
        <v>9.366754753841839</v>
      </c>
      <c r="AY240" s="8">
        <f t="shared" si="155"/>
        <v>9.7661941241817178</v>
      </c>
      <c r="AZ240" s="8">
        <f t="shared" si="156"/>
        <v>9.7083654142152973</v>
      </c>
      <c r="BA240" s="8">
        <v>9.3678797174384574</v>
      </c>
      <c r="BB240" s="8">
        <f t="shared" si="157"/>
        <v>9.0006652992857692</v>
      </c>
      <c r="BC240" s="8">
        <v>9.2122564582750819</v>
      </c>
      <c r="BD240" s="8">
        <f t="shared" si="158"/>
        <v>9.3032462642649527</v>
      </c>
      <c r="BE240" s="5"/>
      <c r="BF240" s="60">
        <f t="shared" si="159"/>
        <v>137.485153</v>
      </c>
      <c r="BG240" s="62">
        <f t="shared" si="160"/>
        <v>144.92101199999999</v>
      </c>
      <c r="BH240" s="62">
        <f t="shared" si="161"/>
        <v>130.60906799999998</v>
      </c>
      <c r="BI240" s="62">
        <f t="shared" si="162"/>
        <v>148.27392499999999</v>
      </c>
      <c r="BJ240" s="62">
        <f t="shared" si="163"/>
        <v>142.88851199999999</v>
      </c>
      <c r="BK240" s="62">
        <f t="shared" si="164"/>
        <v>151.60932299999999</v>
      </c>
      <c r="BL240" s="62">
        <f t="shared" si="165"/>
        <v>138.70668029999999</v>
      </c>
      <c r="BM240" s="62">
        <f t="shared" si="166"/>
        <v>143.77851199999998</v>
      </c>
      <c r="BN240" s="63">
        <f t="shared" si="167"/>
        <v>145.343512</v>
      </c>
      <c r="BO240" s="50"/>
      <c r="BP240" s="104"/>
      <c r="BX240" s="53">
        <f t="shared" si="131"/>
        <v>2034</v>
      </c>
      <c r="BY240" s="97">
        <f t="shared" si="168"/>
        <v>49035</v>
      </c>
      <c r="BZ240" s="56">
        <f t="shared" si="132"/>
        <v>9.4774223902245343</v>
      </c>
      <c r="CA240" s="56">
        <f t="shared" si="133"/>
        <v>9.0006652992857692</v>
      </c>
      <c r="CB240" s="56">
        <v>9.364563390907847</v>
      </c>
      <c r="CC240" s="56">
        <v>9.209011456562445</v>
      </c>
      <c r="CD240" s="56">
        <v>9.364563390907847</v>
      </c>
      <c r="CE240" s="56">
        <f t="shared" si="134"/>
        <v>9.0383774441430429</v>
      </c>
      <c r="CF240" s="1"/>
      <c r="CG240" s="98">
        <v>-1.25</v>
      </c>
      <c r="CH240" s="99">
        <v>-1</v>
      </c>
      <c r="CI240" s="99">
        <v>-3</v>
      </c>
      <c r="CJ240" s="99">
        <v>-0.75</v>
      </c>
      <c r="CK240" s="99">
        <v>2.25</v>
      </c>
      <c r="CL240" s="99">
        <v>-2</v>
      </c>
      <c r="CM240" s="99">
        <v>-0.71266000000000673</v>
      </c>
      <c r="CN240" s="100">
        <v>3.7854500000000044</v>
      </c>
      <c r="CO240" s="13"/>
      <c r="CP240" s="101">
        <v>1.044234592445328</v>
      </c>
      <c r="CQ240" s="102">
        <v>1.0192896674009995</v>
      </c>
      <c r="CR240" s="102">
        <v>1.0131239589490086</v>
      </c>
      <c r="CS240" s="102">
        <v>0.9523131481381979</v>
      </c>
      <c r="CT240" s="102">
        <v>1.0402535786215379</v>
      </c>
      <c r="CU240" s="103">
        <v>1.0019325165230164</v>
      </c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</row>
    <row r="241" spans="1:143" ht="12.75" x14ac:dyDescent="0.2">
      <c r="A241" s="3">
        <f t="shared" si="130"/>
        <v>2034</v>
      </c>
      <c r="B241" s="43">
        <v>49065</v>
      </c>
      <c r="C241" s="43">
        <v>49095</v>
      </c>
      <c r="D241" s="44">
        <f t="shared" si="135"/>
        <v>49065</v>
      </c>
      <c r="E241" s="94">
        <v>134.14850000000001</v>
      </c>
      <c r="F241" s="46">
        <v>125.6414</v>
      </c>
      <c r="G241" s="94">
        <v>147.0472</v>
      </c>
      <c r="H241" s="46">
        <v>143.87389999999999</v>
      </c>
      <c r="I241" s="94">
        <v>126.2586</v>
      </c>
      <c r="J241" s="46">
        <v>118.1189</v>
      </c>
      <c r="K241" s="94">
        <v>147.941</v>
      </c>
      <c r="L241" s="46">
        <v>142.58789999999999</v>
      </c>
      <c r="M241" s="94">
        <v>150.4828</v>
      </c>
      <c r="N241" s="46">
        <v>144.22059999999999</v>
      </c>
      <c r="O241" s="94">
        <f t="shared" si="137"/>
        <v>146.0472</v>
      </c>
      <c r="P241" s="46">
        <f t="shared" si="138"/>
        <v>142.37389999999999</v>
      </c>
      <c r="Q241" s="94">
        <f t="shared" si="139"/>
        <v>146.0472</v>
      </c>
      <c r="R241" s="46">
        <f t="shared" si="140"/>
        <v>142.87389999999999</v>
      </c>
      <c r="S241" s="94">
        <f t="shared" si="141"/>
        <v>149.7972</v>
      </c>
      <c r="T241" s="46">
        <f t="shared" si="142"/>
        <v>141.87389999999999</v>
      </c>
      <c r="U241" s="94">
        <f t="shared" si="143"/>
        <v>133.26385000000002</v>
      </c>
      <c r="V241" s="95">
        <f t="shared" si="144"/>
        <v>126.99029999999999</v>
      </c>
      <c r="W241" s="96">
        <v>9.5091719219847963</v>
      </c>
      <c r="X241" s="96">
        <v>9.9695611718665926</v>
      </c>
      <c r="Y241" s="96">
        <v>9.2568328042950654</v>
      </c>
      <c r="Z241" s="96">
        <v>9.2377590846569362</v>
      </c>
      <c r="AA241" s="96">
        <v>8.7989840679251703</v>
      </c>
      <c r="AB241" s="96">
        <v>9.6680591665158691</v>
      </c>
      <c r="AC241" s="96">
        <v>9.2968279091952049</v>
      </c>
      <c r="AD241" s="96">
        <v>9.187320965936161</v>
      </c>
      <c r="AE241" s="96">
        <v>8.8592600252813529</v>
      </c>
      <c r="AF241" s="96">
        <f t="shared" si="145"/>
        <v>9.645634452323085</v>
      </c>
      <c r="AG241" s="96">
        <f t="shared" si="146"/>
        <v>9.415617464678629</v>
      </c>
      <c r="AH241" s="96">
        <f t="shared" si="147"/>
        <v>9.3585149132053669</v>
      </c>
      <c r="AI241" s="96">
        <f t="shared" si="148"/>
        <v>9.5571275678045478</v>
      </c>
      <c r="AJ241" s="96">
        <f t="shared" si="149"/>
        <v>9.3153676760911512</v>
      </c>
      <c r="AK241" s="126"/>
      <c r="AL241" s="99"/>
      <c r="AM241" s="13"/>
      <c r="AN241" s="13"/>
      <c r="AO241" s="13"/>
      <c r="AP241" s="13"/>
      <c r="AQ241" s="13"/>
      <c r="AR241" s="8">
        <f t="shared" si="150"/>
        <v>9.4807561024445626</v>
      </c>
      <c r="AS241" s="8">
        <f t="shared" si="151"/>
        <v>9.3694572476228899</v>
      </c>
      <c r="AT241" s="8">
        <f t="shared" si="152"/>
        <v>9.8400948495067624</v>
      </c>
      <c r="AU241" s="8">
        <f t="shared" si="153"/>
        <v>9.7245777872307517</v>
      </c>
      <c r="AV241" s="8">
        <f t="shared" si="136"/>
        <v>9.6037214967012421</v>
      </c>
      <c r="AW241" s="8"/>
      <c r="AX241" s="8">
        <f t="shared" si="154"/>
        <v>9.4038992680677005</v>
      </c>
      <c r="AY241" s="8">
        <f t="shared" si="155"/>
        <v>9.4650153315019825</v>
      </c>
      <c r="AZ241" s="8">
        <f t="shared" si="156"/>
        <v>9.6730056361307017</v>
      </c>
      <c r="BA241" s="8">
        <v>9.4051305769433071</v>
      </c>
      <c r="BB241" s="8">
        <f t="shared" si="157"/>
        <v>9.0380763274158955</v>
      </c>
      <c r="BC241" s="8">
        <v>9.2488948650069194</v>
      </c>
      <c r="BD241" s="8">
        <f t="shared" si="158"/>
        <v>9.3399169107553348</v>
      </c>
      <c r="BE241" s="5"/>
      <c r="BF241" s="60">
        <f t="shared" si="159"/>
        <v>130.49044700000002</v>
      </c>
      <c r="BG241" s="62">
        <f t="shared" si="160"/>
        <v>145.682681</v>
      </c>
      <c r="BH241" s="62">
        <f t="shared" si="161"/>
        <v>122.75852899999998</v>
      </c>
      <c r="BI241" s="62">
        <f t="shared" si="162"/>
        <v>147.790054</v>
      </c>
      <c r="BJ241" s="62">
        <f t="shared" si="163"/>
        <v>144.682681</v>
      </c>
      <c r="BK241" s="62">
        <f t="shared" si="164"/>
        <v>145.63916699999999</v>
      </c>
      <c r="BL241" s="62">
        <f t="shared" si="165"/>
        <v>130.56622350000001</v>
      </c>
      <c r="BM241" s="62">
        <f t="shared" si="166"/>
        <v>144.467681</v>
      </c>
      <c r="BN241" s="63">
        <f t="shared" si="167"/>
        <v>146.39018099999998</v>
      </c>
      <c r="BO241" s="50"/>
      <c r="BP241" s="104"/>
      <c r="BX241" s="53">
        <f t="shared" si="131"/>
        <v>2034</v>
      </c>
      <c r="BY241" s="97">
        <f t="shared" si="168"/>
        <v>49065</v>
      </c>
      <c r="BZ241" s="56">
        <f t="shared" si="132"/>
        <v>9.557670423186611</v>
      </c>
      <c r="CA241" s="56">
        <f t="shared" si="133"/>
        <v>9.0380763274158955</v>
      </c>
      <c r="CB241" s="56">
        <v>9.4018142504126967</v>
      </c>
      <c r="CC241" s="56">
        <v>9.2456499301515898</v>
      </c>
      <c r="CD241" s="56">
        <v>9.4018142504126967</v>
      </c>
      <c r="CE241" s="56">
        <f t="shared" si="134"/>
        <v>9.0758460631415954</v>
      </c>
      <c r="CF241" s="1"/>
      <c r="CG241" s="98">
        <v>-1</v>
      </c>
      <c r="CH241" s="99">
        <v>-1.5</v>
      </c>
      <c r="CI241" s="99">
        <v>-1</v>
      </c>
      <c r="CJ241" s="99">
        <v>-1</v>
      </c>
      <c r="CK241" s="99">
        <v>2.75</v>
      </c>
      <c r="CL241" s="99">
        <v>-2</v>
      </c>
      <c r="CM241" s="99">
        <v>-0.8846500000000006</v>
      </c>
      <c r="CN241" s="100">
        <v>1.3488999999999933</v>
      </c>
      <c r="CO241" s="13"/>
      <c r="CP241" s="101">
        <v>1.0441530639550443</v>
      </c>
      <c r="CQ241" s="102">
        <v>1.0192534118276693</v>
      </c>
      <c r="CR241" s="102">
        <v>1.0130719828739629</v>
      </c>
      <c r="CS241" s="102">
        <v>0.95250200695745246</v>
      </c>
      <c r="CT241" s="102">
        <v>1.0402518430823871</v>
      </c>
      <c r="CU241" s="103">
        <v>1.0019942035151161</v>
      </c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</row>
    <row r="242" spans="1:143" ht="12.75" x14ac:dyDescent="0.2">
      <c r="A242" s="3">
        <f t="shared" si="130"/>
        <v>2034</v>
      </c>
      <c r="B242" s="43">
        <v>49096</v>
      </c>
      <c r="C242" s="43">
        <v>49125</v>
      </c>
      <c r="D242" s="44">
        <f t="shared" si="135"/>
        <v>49096</v>
      </c>
      <c r="E242" s="94">
        <v>159.1181</v>
      </c>
      <c r="F242" s="46">
        <v>133.02260000000001</v>
      </c>
      <c r="G242" s="94">
        <v>172.3484</v>
      </c>
      <c r="H242" s="46">
        <v>147.51910000000001</v>
      </c>
      <c r="I242" s="94">
        <v>150.12960000000001</v>
      </c>
      <c r="J242" s="46">
        <v>125.1823</v>
      </c>
      <c r="K242" s="94">
        <v>174.19880000000001</v>
      </c>
      <c r="L242" s="46">
        <v>147.54499999999999</v>
      </c>
      <c r="M242" s="94">
        <v>174.54560000000001</v>
      </c>
      <c r="N242" s="46">
        <v>147.75030000000001</v>
      </c>
      <c r="O242" s="94">
        <f t="shared" si="137"/>
        <v>172.0984</v>
      </c>
      <c r="P242" s="46">
        <f t="shared" si="138"/>
        <v>146.76910000000001</v>
      </c>
      <c r="Q242" s="94">
        <f t="shared" si="139"/>
        <v>172.3484</v>
      </c>
      <c r="R242" s="46">
        <f t="shared" si="140"/>
        <v>146.76910000000001</v>
      </c>
      <c r="S242" s="94">
        <f t="shared" si="141"/>
        <v>175.3484</v>
      </c>
      <c r="T242" s="46">
        <f t="shared" si="142"/>
        <v>145.51910000000001</v>
      </c>
      <c r="U242" s="94">
        <f t="shared" si="143"/>
        <v>160.95186000000001</v>
      </c>
      <c r="V242" s="95">
        <f t="shared" si="144"/>
        <v>137.43576000000002</v>
      </c>
      <c r="W242" s="96">
        <v>9.7116966179850781</v>
      </c>
      <c r="X242" s="96">
        <v>10.010713964547227</v>
      </c>
      <c r="Y242" s="96">
        <v>9.3246289775986355</v>
      </c>
      <c r="Z242" s="96">
        <v>9.2877994371507171</v>
      </c>
      <c r="AA242" s="96">
        <v>8.849025227264697</v>
      </c>
      <c r="AB242" s="96">
        <v>9.7399823366949683</v>
      </c>
      <c r="AC242" s="96">
        <v>9.3618255576184453</v>
      </c>
      <c r="AD242" s="96">
        <v>9.1603074677335456</v>
      </c>
      <c r="AE242" s="96">
        <v>8.9239953573033546</v>
      </c>
      <c r="AF242" s="96">
        <f t="shared" si="145"/>
        <v>9.6970336368500458</v>
      </c>
      <c r="AG242" s="96">
        <f t="shared" si="146"/>
        <v>9.4663990803296745</v>
      </c>
      <c r="AH242" s="96">
        <f t="shared" si="147"/>
        <v>9.4088022403840732</v>
      </c>
      <c r="AI242" s="96">
        <f t="shared" si="148"/>
        <v>9.5324646572326319</v>
      </c>
      <c r="AJ242" s="96">
        <f t="shared" si="149"/>
        <v>9.3803652945433864</v>
      </c>
      <c r="AK242" s="126"/>
      <c r="AL242" s="99"/>
      <c r="AM242" s="13"/>
      <c r="AN242" s="13"/>
      <c r="AO242" s="13"/>
      <c r="AP242" s="13"/>
      <c r="AQ242" s="13"/>
      <c r="AR242" s="8">
        <f t="shared" si="150"/>
        <v>9.5468173367399594</v>
      </c>
      <c r="AS242" s="8">
        <f t="shared" si="151"/>
        <v>9.3420017153506922</v>
      </c>
      <c r="AT242" s="8">
        <f t="shared" si="152"/>
        <v>9.9086597932194227</v>
      </c>
      <c r="AU242" s="8">
        <f t="shared" si="153"/>
        <v>9.6960816950077895</v>
      </c>
      <c r="AV242" s="8">
        <f t="shared" si="136"/>
        <v>9.6233901350794664</v>
      </c>
      <c r="AW242" s="8"/>
      <c r="AX242" s="8">
        <f t="shared" si="154"/>
        <v>9.4548153776462325</v>
      </c>
      <c r="AY242" s="8">
        <f t="shared" si="155"/>
        <v>9.5309693126518962</v>
      </c>
      <c r="AZ242" s="8">
        <f t="shared" si="156"/>
        <v>9.7449536110936492</v>
      </c>
      <c r="BA242" s="8">
        <v>9.4561922075044116</v>
      </c>
      <c r="BB242" s="8">
        <f t="shared" si="157"/>
        <v>9.0893532608512135</v>
      </c>
      <c r="BC242" s="8">
        <v>9.2991169756845267</v>
      </c>
      <c r="BD242" s="8">
        <f t="shared" si="158"/>
        <v>9.390183462733015</v>
      </c>
      <c r="BE242" s="5"/>
      <c r="BF242" s="60">
        <f t="shared" si="159"/>
        <v>147.89703500000002</v>
      </c>
      <c r="BG242" s="62">
        <f t="shared" si="160"/>
        <v>161.67180099999999</v>
      </c>
      <c r="BH242" s="62">
        <f t="shared" si="161"/>
        <v>139.40226100000001</v>
      </c>
      <c r="BI242" s="62">
        <f t="shared" si="162"/>
        <v>163.02362099999999</v>
      </c>
      <c r="BJ242" s="62">
        <f t="shared" si="163"/>
        <v>161.349301</v>
      </c>
      <c r="BK242" s="62">
        <f t="shared" si="164"/>
        <v>162.73766599999999</v>
      </c>
      <c r="BL242" s="62">
        <f t="shared" si="165"/>
        <v>150.83993700000002</v>
      </c>
      <c r="BM242" s="62">
        <f t="shared" si="166"/>
        <v>161.20680099999998</v>
      </c>
      <c r="BN242" s="63">
        <f t="shared" si="167"/>
        <v>162.52180099999998</v>
      </c>
      <c r="BO242" s="50"/>
      <c r="BP242" s="104"/>
      <c r="BX242" s="53">
        <f t="shared" si="131"/>
        <v>2034</v>
      </c>
      <c r="BY242" s="97">
        <f t="shared" si="168"/>
        <v>49096</v>
      </c>
      <c r="BZ242" s="56">
        <f t="shared" si="132"/>
        <v>9.6274267492526349</v>
      </c>
      <c r="CA242" s="56">
        <f t="shared" si="133"/>
        <v>9.0893532608512135</v>
      </c>
      <c r="CB242" s="56">
        <v>9.4528758809738012</v>
      </c>
      <c r="CC242" s="56">
        <v>9.29587213247388</v>
      </c>
      <c r="CD242" s="56">
        <v>9.4528758809738012</v>
      </c>
      <c r="CE242" s="56">
        <f t="shared" si="134"/>
        <v>9.1272019327429152</v>
      </c>
      <c r="CF242" s="1"/>
      <c r="CG242" s="98">
        <v>-0.25</v>
      </c>
      <c r="CH242" s="99">
        <v>-0.75</v>
      </c>
      <c r="CI242" s="99">
        <v>0</v>
      </c>
      <c r="CJ242" s="99">
        <v>-0.75</v>
      </c>
      <c r="CK242" s="99">
        <v>3</v>
      </c>
      <c r="CL242" s="99">
        <v>-2</v>
      </c>
      <c r="CM242" s="99">
        <v>1.8337599999999981</v>
      </c>
      <c r="CN242" s="100">
        <v>4.4131599999999978</v>
      </c>
      <c r="CO242" s="13"/>
      <c r="CP242" s="101">
        <v>1.0440614811364695</v>
      </c>
      <c r="CQ242" s="102">
        <v>1.0192294896533369</v>
      </c>
      <c r="CR242" s="102">
        <v>1.0130281455852019</v>
      </c>
      <c r="CS242" s="102">
        <v>0.9527580011976845</v>
      </c>
      <c r="CT242" s="102">
        <v>1.0406271504324478</v>
      </c>
      <c r="CU242" s="103">
        <v>1.0019803548795945</v>
      </c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</row>
    <row r="243" spans="1:143" ht="12.75" x14ac:dyDescent="0.2">
      <c r="A243" s="3">
        <f t="shared" si="130"/>
        <v>2034</v>
      </c>
      <c r="B243" s="43">
        <v>49126</v>
      </c>
      <c r="C243" s="43">
        <v>49156</v>
      </c>
      <c r="D243" s="44">
        <f t="shared" si="135"/>
        <v>49126</v>
      </c>
      <c r="E243" s="94">
        <v>206.6472</v>
      </c>
      <c r="F243" s="46">
        <v>151.26060000000001</v>
      </c>
      <c r="G243" s="94">
        <v>219.79150000000001</v>
      </c>
      <c r="H243" s="46">
        <v>159.41569999999999</v>
      </c>
      <c r="I243" s="94">
        <v>195.5675</v>
      </c>
      <c r="J243" s="46">
        <v>142.61779999999999</v>
      </c>
      <c r="K243" s="94">
        <v>221.8853</v>
      </c>
      <c r="L243" s="46">
        <v>160.13200000000001</v>
      </c>
      <c r="M243" s="94">
        <v>222.07849999999999</v>
      </c>
      <c r="N243" s="46">
        <v>162.09229999999999</v>
      </c>
      <c r="O243" s="94">
        <f t="shared" si="137"/>
        <v>224.29150000000001</v>
      </c>
      <c r="P243" s="46">
        <f t="shared" si="138"/>
        <v>158.41569999999999</v>
      </c>
      <c r="Q243" s="94">
        <f t="shared" si="139"/>
        <v>224.79150000000001</v>
      </c>
      <c r="R243" s="46">
        <f t="shared" si="140"/>
        <v>159.41569999999999</v>
      </c>
      <c r="S243" s="94">
        <f t="shared" si="141"/>
        <v>224.04150000000001</v>
      </c>
      <c r="T243" s="46">
        <f t="shared" si="142"/>
        <v>161.91569999999999</v>
      </c>
      <c r="U243" s="94">
        <f t="shared" si="143"/>
        <v>205.39501999999999</v>
      </c>
      <c r="V243" s="95">
        <f t="shared" si="144"/>
        <v>153.12849</v>
      </c>
      <c r="W243" s="96">
        <v>9.8617724011849663</v>
      </c>
      <c r="X243" s="96">
        <v>10.310340413310414</v>
      </c>
      <c r="Y243" s="96">
        <v>9.5188053342561059</v>
      </c>
      <c r="Z243" s="96">
        <v>9.4124020811092581</v>
      </c>
      <c r="AA243" s="96">
        <v>8.9736271492229527</v>
      </c>
      <c r="AB243" s="96">
        <v>9.8222720282799312</v>
      </c>
      <c r="AC243" s="96">
        <v>9.4062583010699381</v>
      </c>
      <c r="AD243" s="96">
        <v>9.3048028865877654</v>
      </c>
      <c r="AE243" s="96">
        <v>8.9639429929706065</v>
      </c>
      <c r="AF243" s="96">
        <f t="shared" si="145"/>
        <v>9.8232437356416753</v>
      </c>
      <c r="AG243" s="96">
        <f t="shared" si="146"/>
        <v>9.5917436096070112</v>
      </c>
      <c r="AH243" s="96">
        <f t="shared" si="147"/>
        <v>9.5337758791690757</v>
      </c>
      <c r="AI243" s="96">
        <f t="shared" si="148"/>
        <v>9.6798031782631639</v>
      </c>
      <c r="AJ243" s="96">
        <f t="shared" si="149"/>
        <v>9.4247981581736067</v>
      </c>
      <c r="AK243" s="126"/>
      <c r="AL243" s="99"/>
      <c r="AM243" s="13"/>
      <c r="AN243" s="13"/>
      <c r="AO243" s="13"/>
      <c r="AP243" s="13"/>
      <c r="AQ243" s="13"/>
      <c r="AR243" s="8">
        <f t="shared" si="150"/>
        <v>9.591977153237055</v>
      </c>
      <c r="AS243" s="8">
        <f t="shared" si="151"/>
        <v>9.4888615779934611</v>
      </c>
      <c r="AT243" s="8">
        <f t="shared" si="152"/>
        <v>9.9555311589942708</v>
      </c>
      <c r="AU243" s="8">
        <f t="shared" si="153"/>
        <v>9.848507521184823</v>
      </c>
      <c r="AV243" s="8">
        <f t="shared" si="136"/>
        <v>9.7212193528524011</v>
      </c>
      <c r="AW243" s="8"/>
      <c r="AX243" s="8">
        <f t="shared" si="154"/>
        <v>9.5815986946573641</v>
      </c>
      <c r="AY243" s="8">
        <f t="shared" si="155"/>
        <v>9.5760558103195716</v>
      </c>
      <c r="AZ243" s="8">
        <f t="shared" si="156"/>
        <v>9.8272716826569653</v>
      </c>
      <c r="BA243" s="8">
        <v>9.5833377210579496</v>
      </c>
      <c r="BB243" s="8">
        <f t="shared" si="157"/>
        <v>9.2170322463602368</v>
      </c>
      <c r="BC243" s="8">
        <v>9.42417205096665</v>
      </c>
      <c r="BD243" s="8">
        <f t="shared" si="158"/>
        <v>9.5153493531986513</v>
      </c>
      <c r="BE243" s="5"/>
      <c r="BF243" s="60">
        <f t="shared" si="159"/>
        <v>182.830962</v>
      </c>
      <c r="BG243" s="62">
        <f t="shared" si="160"/>
        <v>193.82990599999999</v>
      </c>
      <c r="BH243" s="62">
        <f t="shared" si="161"/>
        <v>172.79912899999999</v>
      </c>
      <c r="BI243" s="62">
        <f t="shared" si="162"/>
        <v>196.28443399999998</v>
      </c>
      <c r="BJ243" s="62">
        <f t="shared" si="163"/>
        <v>196.67990600000002</v>
      </c>
      <c r="BK243" s="62">
        <f t="shared" si="164"/>
        <v>195.33138099999996</v>
      </c>
      <c r="BL243" s="62">
        <f t="shared" si="165"/>
        <v>182.92041209999996</v>
      </c>
      <c r="BM243" s="62">
        <f t="shared" si="166"/>
        <v>195.96490599999998</v>
      </c>
      <c r="BN243" s="63">
        <f t="shared" si="167"/>
        <v>197.327406</v>
      </c>
      <c r="BO243" s="50"/>
      <c r="BP243" s="104"/>
      <c r="BX243" s="53">
        <f t="shared" si="131"/>
        <v>2034</v>
      </c>
      <c r="BY243" s="97">
        <f t="shared" si="168"/>
        <v>49126</v>
      </c>
      <c r="BZ243" s="56">
        <f t="shared" si="132"/>
        <v>9.8272172180842752</v>
      </c>
      <c r="CA243" s="56">
        <f t="shared" si="133"/>
        <v>9.2170322463602368</v>
      </c>
      <c r="CB243" s="56">
        <v>9.5800213945273374</v>
      </c>
      <c r="CC243" s="56">
        <v>9.4209274359549475</v>
      </c>
      <c r="CD243" s="56">
        <v>9.5800213945273374</v>
      </c>
      <c r="CE243" s="56">
        <f t="shared" si="134"/>
        <v>9.2550774684143597</v>
      </c>
      <c r="CF243" s="1"/>
      <c r="CG243" s="98">
        <v>4.5</v>
      </c>
      <c r="CH243" s="99">
        <v>-1</v>
      </c>
      <c r="CI243" s="99">
        <v>5</v>
      </c>
      <c r="CJ243" s="99">
        <v>0</v>
      </c>
      <c r="CK243" s="99">
        <v>4.25</v>
      </c>
      <c r="CL243" s="99">
        <v>2.5</v>
      </c>
      <c r="CM243" s="99">
        <v>-1.2521799999999956</v>
      </c>
      <c r="CN243" s="100">
        <v>1.8678900000000027</v>
      </c>
      <c r="CO243" s="13"/>
      <c r="CP243" s="101">
        <v>1.0436489698370386</v>
      </c>
      <c r="CQ243" s="102">
        <v>1.0190537470618359</v>
      </c>
      <c r="CR243" s="102">
        <v>1.0128950927737581</v>
      </c>
      <c r="CS243" s="102">
        <v>0.95338332042073193</v>
      </c>
      <c r="CT243" s="102">
        <v>1.0403017985707075</v>
      </c>
      <c r="CU243" s="103">
        <v>1.0019710129692654</v>
      </c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</row>
    <row r="244" spans="1:143" ht="12.75" x14ac:dyDescent="0.2">
      <c r="A244" s="3">
        <f t="shared" si="130"/>
        <v>2034</v>
      </c>
      <c r="B244" s="43">
        <v>49157</v>
      </c>
      <c r="C244" s="43">
        <v>49187</v>
      </c>
      <c r="D244" s="44">
        <f t="shared" si="135"/>
        <v>49157</v>
      </c>
      <c r="E244" s="94">
        <v>222.52889999999999</v>
      </c>
      <c r="F244" s="46">
        <v>155.80670000000001</v>
      </c>
      <c r="G244" s="94">
        <v>229.90379999999999</v>
      </c>
      <c r="H244" s="46">
        <v>159.7877</v>
      </c>
      <c r="I244" s="94">
        <v>210.75030000000001</v>
      </c>
      <c r="J244" s="46">
        <v>146.9639</v>
      </c>
      <c r="K244" s="94">
        <v>232.20939999999999</v>
      </c>
      <c r="L244" s="46">
        <v>160.48500000000001</v>
      </c>
      <c r="M244" s="94">
        <v>233.41210000000001</v>
      </c>
      <c r="N244" s="46">
        <v>162.90280000000001</v>
      </c>
      <c r="O244" s="94">
        <f t="shared" si="137"/>
        <v>233.40379999999999</v>
      </c>
      <c r="P244" s="46">
        <f t="shared" si="138"/>
        <v>158.7877</v>
      </c>
      <c r="Q244" s="94">
        <f t="shared" si="139"/>
        <v>234.15379999999999</v>
      </c>
      <c r="R244" s="46">
        <f t="shared" si="140"/>
        <v>159.7877</v>
      </c>
      <c r="S244" s="94">
        <f t="shared" si="141"/>
        <v>233.65379999999999</v>
      </c>
      <c r="T244" s="46">
        <f t="shared" si="142"/>
        <v>162.2877</v>
      </c>
      <c r="U244" s="94">
        <f t="shared" si="143"/>
        <v>217.10865999999999</v>
      </c>
      <c r="V244" s="95">
        <f t="shared" si="144"/>
        <v>153.59437000000003</v>
      </c>
      <c r="W244" s="96">
        <v>9.9354304882171398</v>
      </c>
      <c r="X244" s="96">
        <v>10.535400084484998</v>
      </c>
      <c r="Y244" s="96">
        <v>9.7178646704549916</v>
      </c>
      <c r="Z244" s="96">
        <v>9.5867937926745981</v>
      </c>
      <c r="AA244" s="96">
        <v>9.1480191296351094</v>
      </c>
      <c r="AB244" s="96">
        <v>9.9416817294030455</v>
      </c>
      <c r="AC244" s="96">
        <v>9.5111224599463853</v>
      </c>
      <c r="AD244" s="96">
        <v>9.36058417483755</v>
      </c>
      <c r="AE244" s="96">
        <v>9.0127321730545606</v>
      </c>
      <c r="AF244" s="96">
        <f t="shared" si="145"/>
        <v>9.998994778938453</v>
      </c>
      <c r="AG244" s="96">
        <f t="shared" si="146"/>
        <v>9.7668768022657328</v>
      </c>
      <c r="AH244" s="96">
        <f t="shared" si="147"/>
        <v>9.7084147133593461</v>
      </c>
      <c r="AI244" s="96">
        <f t="shared" si="148"/>
        <v>9.737805804509879</v>
      </c>
      <c r="AJ244" s="96">
        <f t="shared" si="149"/>
        <v>9.5296624187382388</v>
      </c>
      <c r="AK244" s="126"/>
      <c r="AL244" s="99"/>
      <c r="AM244" s="13"/>
      <c r="AN244" s="13"/>
      <c r="AO244" s="13"/>
      <c r="AP244" s="13"/>
      <c r="AQ244" s="13"/>
      <c r="AR244" s="8">
        <f t="shared" si="150"/>
        <v>9.6985572516987357</v>
      </c>
      <c r="AS244" s="8">
        <f t="shared" si="151"/>
        <v>9.545555640652049</v>
      </c>
      <c r="AT244" s="8">
        <f t="shared" si="152"/>
        <v>10.066150624855872</v>
      </c>
      <c r="AU244" s="8">
        <f t="shared" si="153"/>
        <v>9.907350279066792</v>
      </c>
      <c r="AV244" s="8">
        <f t="shared" si="136"/>
        <v>9.8044034490683618</v>
      </c>
      <c r="AW244" s="8"/>
      <c r="AX244" s="8">
        <f t="shared" si="154"/>
        <v>9.7590424386188417</v>
      </c>
      <c r="AY244" s="8">
        <f t="shared" si="155"/>
        <v>9.6824628715843577</v>
      </c>
      <c r="AZ244" s="8">
        <f t="shared" si="156"/>
        <v>9.946722565666505</v>
      </c>
      <c r="BA244" s="8">
        <v>9.7612884626004384</v>
      </c>
      <c r="BB244" s="8">
        <f t="shared" si="157"/>
        <v>9.3957308634441148</v>
      </c>
      <c r="BC244" s="8">
        <v>9.5991970499473283</v>
      </c>
      <c r="BD244" s="8">
        <f t="shared" si="158"/>
        <v>9.6905293748614749</v>
      </c>
      <c r="BE244" s="5"/>
      <c r="BF244" s="60">
        <f t="shared" si="159"/>
        <v>193.83835399999998</v>
      </c>
      <c r="BG244" s="62">
        <f t="shared" si="160"/>
        <v>199.75387699999999</v>
      </c>
      <c r="BH244" s="62">
        <f t="shared" si="161"/>
        <v>183.322148</v>
      </c>
      <c r="BI244" s="62">
        <f t="shared" si="162"/>
        <v>203.09310099999999</v>
      </c>
      <c r="BJ244" s="62">
        <f t="shared" si="163"/>
        <v>202.17637699999997</v>
      </c>
      <c r="BK244" s="62">
        <f t="shared" si="164"/>
        <v>201.367908</v>
      </c>
      <c r="BL244" s="62">
        <f t="shared" si="165"/>
        <v>189.79751529999999</v>
      </c>
      <c r="BM244" s="62">
        <f t="shared" si="166"/>
        <v>201.31887699999999</v>
      </c>
      <c r="BN244" s="63">
        <f t="shared" si="167"/>
        <v>202.96637699999997</v>
      </c>
      <c r="BO244" s="50"/>
      <c r="BP244" s="104"/>
      <c r="BX244" s="53">
        <f t="shared" si="131"/>
        <v>2034</v>
      </c>
      <c r="BY244" s="97">
        <f t="shared" si="168"/>
        <v>49157</v>
      </c>
      <c r="BZ244" s="56">
        <f t="shared" si="132"/>
        <v>10.032031845308152</v>
      </c>
      <c r="CA244" s="56">
        <f t="shared" si="133"/>
        <v>9.3957308634441148</v>
      </c>
      <c r="CB244" s="56">
        <v>9.7579721360698262</v>
      </c>
      <c r="CC244" s="56">
        <v>9.5959527543190646</v>
      </c>
      <c r="CD244" s="56">
        <v>9.7579721360698262</v>
      </c>
      <c r="CE244" s="56">
        <f t="shared" si="134"/>
        <v>9.434051175733897</v>
      </c>
      <c r="CF244" s="1"/>
      <c r="CG244" s="98">
        <v>3.5</v>
      </c>
      <c r="CH244" s="99">
        <v>-1</v>
      </c>
      <c r="CI244" s="99">
        <v>4.25</v>
      </c>
      <c r="CJ244" s="99">
        <v>0</v>
      </c>
      <c r="CK244" s="99">
        <v>3.75</v>
      </c>
      <c r="CL244" s="99">
        <v>2.5</v>
      </c>
      <c r="CM244" s="99">
        <v>-5.4202400000000068</v>
      </c>
      <c r="CN244" s="100">
        <v>-2.2123299999999944</v>
      </c>
      <c r="CO244" s="13"/>
      <c r="CP244" s="101">
        <v>1.0429967510700839</v>
      </c>
      <c r="CQ244" s="102">
        <v>1.0187844876489092</v>
      </c>
      <c r="CR244" s="102">
        <v>1.0126862977670053</v>
      </c>
      <c r="CS244" s="102">
        <v>0.95423134443814139</v>
      </c>
      <c r="CT244" s="102">
        <v>1.0402989410304486</v>
      </c>
      <c r="CU244" s="103">
        <v>1.0019492924068563</v>
      </c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</row>
    <row r="245" spans="1:143" ht="12.75" x14ac:dyDescent="0.2">
      <c r="A245" s="3">
        <f t="shared" si="130"/>
        <v>2034</v>
      </c>
      <c r="B245" s="43">
        <v>49188</v>
      </c>
      <c r="C245" s="43">
        <v>49217</v>
      </c>
      <c r="D245" s="44">
        <f t="shared" si="135"/>
        <v>49188</v>
      </c>
      <c r="E245" s="94">
        <v>179.09190000000001</v>
      </c>
      <c r="F245" s="46">
        <v>148.80799999999999</v>
      </c>
      <c r="G245" s="94">
        <v>173.69200000000001</v>
      </c>
      <c r="H245" s="46">
        <v>150.2955</v>
      </c>
      <c r="I245" s="94">
        <v>169.56890000000001</v>
      </c>
      <c r="J245" s="46">
        <v>140.31229999999999</v>
      </c>
      <c r="K245" s="94">
        <v>182.77459999999999</v>
      </c>
      <c r="L245" s="46">
        <v>154.37989999999999</v>
      </c>
      <c r="M245" s="94">
        <v>179.4796</v>
      </c>
      <c r="N245" s="46">
        <v>153.31720000000001</v>
      </c>
      <c r="O245" s="94">
        <f t="shared" si="137"/>
        <v>175.69200000000001</v>
      </c>
      <c r="P245" s="46">
        <f t="shared" si="138"/>
        <v>147.7955</v>
      </c>
      <c r="Q245" s="94">
        <f t="shared" si="139"/>
        <v>174.69200000000001</v>
      </c>
      <c r="R245" s="46">
        <f t="shared" si="140"/>
        <v>147.2955</v>
      </c>
      <c r="S245" s="94">
        <f t="shared" si="141"/>
        <v>176.94200000000001</v>
      </c>
      <c r="T245" s="46">
        <f t="shared" si="142"/>
        <v>152.5455</v>
      </c>
      <c r="U245" s="94">
        <f t="shared" si="143"/>
        <v>173.13945000000001</v>
      </c>
      <c r="V245" s="95">
        <f t="shared" si="144"/>
        <v>146.27641999999997</v>
      </c>
      <c r="W245" s="96">
        <v>9.8241878834945027</v>
      </c>
      <c r="X245" s="96">
        <v>10.336912282737647</v>
      </c>
      <c r="Y245" s="96">
        <v>9.6564150154268003</v>
      </c>
      <c r="Z245" s="96">
        <v>9.529436332360655</v>
      </c>
      <c r="AA245" s="96">
        <v>9.0906620265256315</v>
      </c>
      <c r="AB245" s="96">
        <v>10.099428229307794</v>
      </c>
      <c r="AC245" s="96">
        <v>9.8676435563526148</v>
      </c>
      <c r="AD245" s="96">
        <v>9.4159667603953903</v>
      </c>
      <c r="AE245" s="96">
        <v>9.0713346640120971</v>
      </c>
      <c r="AF245" s="96">
        <f t="shared" si="145"/>
        <v>9.9415133846575472</v>
      </c>
      <c r="AG245" s="96">
        <f t="shared" si="146"/>
        <v>9.7093955969510191</v>
      </c>
      <c r="AH245" s="96">
        <f t="shared" si="147"/>
        <v>9.6509335556383533</v>
      </c>
      <c r="AI245" s="96">
        <f t="shared" si="148"/>
        <v>9.7929416182254023</v>
      </c>
      <c r="AJ245" s="96">
        <f t="shared" si="149"/>
        <v>9.8861833946893665</v>
      </c>
      <c r="AK245" s="126"/>
      <c r="AL245" s="99"/>
      <c r="AM245" s="13"/>
      <c r="AN245" s="13"/>
      <c r="AO245" s="13"/>
      <c r="AP245" s="13"/>
      <c r="AQ245" s="13"/>
      <c r="AR245" s="8">
        <f t="shared" si="150"/>
        <v>10.060912263799791</v>
      </c>
      <c r="AS245" s="8">
        <f t="shared" si="151"/>
        <v>9.6018444764665016</v>
      </c>
      <c r="AT245" s="8">
        <f t="shared" si="152"/>
        <v>10.442238829590496</v>
      </c>
      <c r="AU245" s="8">
        <f t="shared" si="153"/>
        <v>9.9657724520769335</v>
      </c>
      <c r="AV245" s="8">
        <f t="shared" si="136"/>
        <v>10.017692005483431</v>
      </c>
      <c r="AW245" s="8"/>
      <c r="AX245" s="8">
        <f t="shared" si="154"/>
        <v>9.700681164388131</v>
      </c>
      <c r="AY245" s="8">
        <f t="shared" si="155"/>
        <v>10.044229585340045</v>
      </c>
      <c r="AZ245" s="8">
        <f t="shared" si="156"/>
        <v>10.10452346901069</v>
      </c>
      <c r="BA245" s="8">
        <v>9.7027604624068182</v>
      </c>
      <c r="BB245" s="8">
        <f t="shared" si="157"/>
        <v>9.3369573178867018</v>
      </c>
      <c r="BC245" s="8">
        <v>9.5416313265036656</v>
      </c>
      <c r="BD245" s="8">
        <f t="shared" si="158"/>
        <v>9.6329126392372224</v>
      </c>
      <c r="BE245" s="5"/>
      <c r="BF245" s="60">
        <f t="shared" si="159"/>
        <v>166.06982299999999</v>
      </c>
      <c r="BG245" s="62">
        <f t="shared" si="160"/>
        <v>163.631505</v>
      </c>
      <c r="BH245" s="62">
        <f t="shared" si="161"/>
        <v>156.988562</v>
      </c>
      <c r="BI245" s="62">
        <f t="shared" si="162"/>
        <v>168.22976800000001</v>
      </c>
      <c r="BJ245" s="62">
        <f t="shared" si="163"/>
        <v>162.91150500000001</v>
      </c>
      <c r="BK245" s="62">
        <f t="shared" si="164"/>
        <v>170.56487899999996</v>
      </c>
      <c r="BL245" s="62">
        <f t="shared" si="165"/>
        <v>161.58834709999999</v>
      </c>
      <c r="BM245" s="62">
        <f t="shared" si="166"/>
        <v>163.696505</v>
      </c>
      <c r="BN245" s="63">
        <f t="shared" si="167"/>
        <v>166.451505</v>
      </c>
      <c r="BO245" s="50"/>
      <c r="BP245" s="104"/>
      <c r="BX245" s="53">
        <f t="shared" si="131"/>
        <v>2034</v>
      </c>
      <c r="BY245" s="97">
        <f t="shared" si="168"/>
        <v>49188</v>
      </c>
      <c r="BZ245" s="56">
        <f t="shared" si="132"/>
        <v>9.968805530843504</v>
      </c>
      <c r="CA245" s="56">
        <f t="shared" si="133"/>
        <v>9.3369573178867018</v>
      </c>
      <c r="CB245" s="56">
        <v>9.699444135876206</v>
      </c>
      <c r="CC245" s="56">
        <v>9.5383869258301868</v>
      </c>
      <c r="CD245" s="56">
        <v>9.699444135876206</v>
      </c>
      <c r="CE245" s="56">
        <f t="shared" si="134"/>
        <v>9.3751871536593097</v>
      </c>
      <c r="CF245" s="1"/>
      <c r="CG245" s="98">
        <v>2</v>
      </c>
      <c r="CH245" s="99">
        <v>-2.5000000000000071</v>
      </c>
      <c r="CI245" s="99">
        <v>1</v>
      </c>
      <c r="CJ245" s="99">
        <v>-3.0000000000000071</v>
      </c>
      <c r="CK245" s="99">
        <v>3.25</v>
      </c>
      <c r="CL245" s="99">
        <v>2.25</v>
      </c>
      <c r="CM245" s="99">
        <v>-5.9524499999999989</v>
      </c>
      <c r="CN245" s="100">
        <v>-2.5315800000000053</v>
      </c>
      <c r="CO245" s="13"/>
      <c r="CP245" s="101">
        <v>1.043242542153048</v>
      </c>
      <c r="CQ245" s="102">
        <v>1.0188845654993515</v>
      </c>
      <c r="CR245" s="102">
        <v>1.0127496757457848</v>
      </c>
      <c r="CS245" s="102">
        <v>0.9539559014267186</v>
      </c>
      <c r="CT245" s="102">
        <v>1.0400357039720669</v>
      </c>
      <c r="CU245" s="103">
        <v>1.0018788516458741</v>
      </c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</row>
    <row r="246" spans="1:143" ht="12.75" x14ac:dyDescent="0.2">
      <c r="A246" s="3">
        <f t="shared" si="130"/>
        <v>2034</v>
      </c>
      <c r="B246" s="43">
        <v>49218</v>
      </c>
      <c r="C246" s="43">
        <v>49248</v>
      </c>
      <c r="D246" s="44">
        <f t="shared" si="135"/>
        <v>49218</v>
      </c>
      <c r="E246" s="94">
        <v>171.09790000000001</v>
      </c>
      <c r="F246" s="46">
        <v>148.44239999999999</v>
      </c>
      <c r="G246" s="94">
        <v>156.9743</v>
      </c>
      <c r="H246" s="46">
        <v>149.47399999999999</v>
      </c>
      <c r="I246" s="94">
        <v>165.02520000000001</v>
      </c>
      <c r="J246" s="46">
        <v>140.6003</v>
      </c>
      <c r="K246" s="94">
        <v>169.86779999999999</v>
      </c>
      <c r="L246" s="46">
        <v>155.2818</v>
      </c>
      <c r="M246" s="94">
        <v>163.77690000000001</v>
      </c>
      <c r="N246" s="46">
        <v>152.47309999999999</v>
      </c>
      <c r="O246" s="94">
        <f t="shared" si="137"/>
        <v>157.2243</v>
      </c>
      <c r="P246" s="46">
        <f t="shared" si="138"/>
        <v>148.47399999999999</v>
      </c>
      <c r="Q246" s="94">
        <f t="shared" si="139"/>
        <v>156.4743</v>
      </c>
      <c r="R246" s="46">
        <f t="shared" si="140"/>
        <v>148.47399999999999</v>
      </c>
      <c r="S246" s="94">
        <f t="shared" si="141"/>
        <v>159.9743</v>
      </c>
      <c r="T246" s="46">
        <f t="shared" si="142"/>
        <v>150.47399999999999</v>
      </c>
      <c r="U246" s="94">
        <f t="shared" si="143"/>
        <v>166.82237000000001</v>
      </c>
      <c r="V246" s="95">
        <f t="shared" si="144"/>
        <v>146.37455999999997</v>
      </c>
      <c r="W246" s="96">
        <v>9.887332969067673</v>
      </c>
      <c r="X246" s="96">
        <v>10.512759024701419</v>
      </c>
      <c r="Y246" s="96">
        <v>9.7529390086077807</v>
      </c>
      <c r="Z246" s="96">
        <v>9.7417739874149323</v>
      </c>
      <c r="AA246" s="96">
        <v>9.3029998792756352</v>
      </c>
      <c r="AB246" s="96">
        <v>10.390702173837493</v>
      </c>
      <c r="AC246" s="96">
        <v>10.159012486606986</v>
      </c>
      <c r="AD246" s="96">
        <v>9.7146516368114728</v>
      </c>
      <c r="AE246" s="96">
        <v>9.3552033320598778</v>
      </c>
      <c r="AF246" s="96">
        <f t="shared" si="145"/>
        <v>10.155334034128758</v>
      </c>
      <c r="AG246" s="96">
        <f t="shared" si="146"/>
        <v>9.9224747609641302</v>
      </c>
      <c r="AH246" s="96">
        <f t="shared" si="147"/>
        <v>9.8636419509713686</v>
      </c>
      <c r="AI246" s="96">
        <f t="shared" si="148"/>
        <v>10.094472045472275</v>
      </c>
      <c r="AJ246" s="96">
        <f t="shared" si="149"/>
        <v>10.177552409386188</v>
      </c>
      <c r="AK246" s="126"/>
      <c r="AL246" s="99"/>
      <c r="AM246" s="13"/>
      <c r="AN246" s="13"/>
      <c r="AO246" s="13"/>
      <c r="AP246" s="13"/>
      <c r="AQ246" s="13"/>
      <c r="AR246" s="8">
        <f t="shared" si="150"/>
        <v>10.357048995433466</v>
      </c>
      <c r="AS246" s="8">
        <f t="shared" si="151"/>
        <v>9.9054168683925941</v>
      </c>
      <c r="AT246" s="8">
        <f t="shared" si="152"/>
        <v>10.749599092417569</v>
      </c>
      <c r="AU246" s="8">
        <f t="shared" si="153"/>
        <v>10.280850185442572</v>
      </c>
      <c r="AV246" s="8">
        <f t="shared" si="136"/>
        <v>10.32322878542155</v>
      </c>
      <c r="AW246" s="8"/>
      <c r="AX246" s="8">
        <f t="shared" si="154"/>
        <v>9.9167349444596375</v>
      </c>
      <c r="AY246" s="8">
        <f t="shared" si="155"/>
        <v>10.339885526744785</v>
      </c>
      <c r="AZ246" s="8">
        <f t="shared" si="156"/>
        <v>10.395897867778109</v>
      </c>
      <c r="BA246" s="8">
        <v>9.9194315503579045</v>
      </c>
      <c r="BB246" s="8">
        <f t="shared" si="157"/>
        <v>9.554538886438813</v>
      </c>
      <c r="BC246" s="8">
        <v>9.7547400588363526</v>
      </c>
      <c r="BD246" s="8">
        <f t="shared" si="158"/>
        <v>9.8462101330134928</v>
      </c>
      <c r="BE246" s="5"/>
      <c r="BF246" s="60">
        <f t="shared" si="159"/>
        <v>161.35603499999999</v>
      </c>
      <c r="BG246" s="62">
        <f t="shared" si="160"/>
        <v>153.74917099999999</v>
      </c>
      <c r="BH246" s="62">
        <f t="shared" si="161"/>
        <v>154.522493</v>
      </c>
      <c r="BI246" s="62">
        <f t="shared" si="162"/>
        <v>158.91626600000001</v>
      </c>
      <c r="BJ246" s="62">
        <f t="shared" si="163"/>
        <v>153.03417099999999</v>
      </c>
      <c r="BK246" s="62">
        <f t="shared" si="164"/>
        <v>163.59582</v>
      </c>
      <c r="BL246" s="62">
        <f t="shared" si="165"/>
        <v>158.02981169999998</v>
      </c>
      <c r="BM246" s="62">
        <f t="shared" si="166"/>
        <v>153.46167099999997</v>
      </c>
      <c r="BN246" s="63">
        <f t="shared" si="167"/>
        <v>155.88917099999998</v>
      </c>
      <c r="BO246" s="50"/>
      <c r="BP246" s="104"/>
      <c r="BX246" s="53">
        <f t="shared" si="131"/>
        <v>2034</v>
      </c>
      <c r="BY246" s="97">
        <f t="shared" si="168"/>
        <v>49218</v>
      </c>
      <c r="BZ246" s="56">
        <f t="shared" si="132"/>
        <v>10.068120268142589</v>
      </c>
      <c r="CA246" s="56">
        <f t="shared" si="133"/>
        <v>9.554538886438813</v>
      </c>
      <c r="CB246" s="56">
        <v>9.9161152238272923</v>
      </c>
      <c r="CC246" s="56">
        <v>9.7514960470410355</v>
      </c>
      <c r="CD246" s="56">
        <v>9.9161152238272923</v>
      </c>
      <c r="CE246" s="56">
        <f t="shared" si="134"/>
        <v>9.593103669207343</v>
      </c>
      <c r="CF246" s="1"/>
      <c r="CG246" s="98">
        <v>0.25</v>
      </c>
      <c r="CH246" s="99">
        <v>-1</v>
      </c>
      <c r="CI246" s="99">
        <v>-0.5</v>
      </c>
      <c r="CJ246" s="99">
        <v>-1</v>
      </c>
      <c r="CK246" s="99">
        <v>3</v>
      </c>
      <c r="CL246" s="99">
        <v>1</v>
      </c>
      <c r="CM246" s="99">
        <v>-4.2755300000000034</v>
      </c>
      <c r="CN246" s="100">
        <v>-2.0678400000000039</v>
      </c>
      <c r="CO246" s="13"/>
      <c r="CP246" s="101">
        <v>1.0424522317237179</v>
      </c>
      <c r="CQ246" s="102">
        <v>1.0185490623969145</v>
      </c>
      <c r="CR246" s="102">
        <v>1.0125098327793145</v>
      </c>
      <c r="CS246" s="102">
        <v>0.95495952701159625</v>
      </c>
      <c r="CT246" s="102">
        <v>1.0390976869640449</v>
      </c>
      <c r="CU246" s="103">
        <v>1.0018249729295681</v>
      </c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</row>
    <row r="247" spans="1:143" ht="12.75" x14ac:dyDescent="0.2">
      <c r="A247" s="3">
        <f t="shared" si="130"/>
        <v>2034</v>
      </c>
      <c r="B247" s="43">
        <v>49249</v>
      </c>
      <c r="C247" s="43">
        <v>49278</v>
      </c>
      <c r="D247" s="44">
        <f t="shared" si="135"/>
        <v>49249</v>
      </c>
      <c r="E247" s="94">
        <v>189.62280000000001</v>
      </c>
      <c r="F247" s="46">
        <v>162.5213</v>
      </c>
      <c r="G247" s="94">
        <v>161.82640000000001</v>
      </c>
      <c r="H247" s="46">
        <v>153.61600000000001</v>
      </c>
      <c r="I247" s="94">
        <v>183.5778</v>
      </c>
      <c r="J247" s="46">
        <v>154.7124</v>
      </c>
      <c r="K247" s="94">
        <v>179.29089999999999</v>
      </c>
      <c r="L247" s="46">
        <v>161.28100000000001</v>
      </c>
      <c r="M247" s="94">
        <v>172.0059</v>
      </c>
      <c r="N247" s="46">
        <v>158.2381</v>
      </c>
      <c r="O247" s="94">
        <f t="shared" si="137"/>
        <v>161.07640000000001</v>
      </c>
      <c r="P247" s="46">
        <f t="shared" si="138"/>
        <v>152.61600000000001</v>
      </c>
      <c r="Q247" s="94">
        <f t="shared" si="139"/>
        <v>161.32640000000001</v>
      </c>
      <c r="R247" s="46">
        <f t="shared" si="140"/>
        <v>153.11600000000001</v>
      </c>
      <c r="S247" s="94">
        <f t="shared" si="141"/>
        <v>164.57640000000001</v>
      </c>
      <c r="T247" s="46">
        <f t="shared" si="142"/>
        <v>154.11600000000001</v>
      </c>
      <c r="U247" s="94">
        <f t="shared" si="143"/>
        <v>185.89082999999999</v>
      </c>
      <c r="V247" s="95">
        <f t="shared" si="144"/>
        <v>159.70427999999998</v>
      </c>
      <c r="W247" s="96">
        <v>10.374263378157757</v>
      </c>
      <c r="X247" s="96">
        <v>10.937342824925086</v>
      </c>
      <c r="Y247" s="96">
        <v>10.325742773351088</v>
      </c>
      <c r="Z247" s="96">
        <v>10.373198030091434</v>
      </c>
      <c r="AA247" s="96">
        <v>10.17543908949917</v>
      </c>
      <c r="AB247" s="96">
        <v>10.758468551607173</v>
      </c>
      <c r="AC247" s="96">
        <v>10.59463167652569</v>
      </c>
      <c r="AD247" s="96">
        <v>10.488852524030147</v>
      </c>
      <c r="AE247" s="96">
        <v>9.7733938447316628</v>
      </c>
      <c r="AF247" s="96">
        <f t="shared" si="145"/>
        <v>10.785896219239913</v>
      </c>
      <c r="AG247" s="96">
        <f t="shared" si="146"/>
        <v>10.553529464044006</v>
      </c>
      <c r="AH247" s="96">
        <f t="shared" si="147"/>
        <v>10.494943377893547</v>
      </c>
      <c r="AI247" s="96">
        <f t="shared" si="148"/>
        <v>10.894257019314475</v>
      </c>
      <c r="AJ247" s="96">
        <f t="shared" si="149"/>
        <v>10.613171478568191</v>
      </c>
      <c r="AK247" s="126"/>
      <c r="AL247" s="99"/>
      <c r="AM247" s="13"/>
      <c r="AN247" s="13"/>
      <c r="AO247" s="13"/>
      <c r="AP247" s="13"/>
      <c r="AQ247" s="13"/>
      <c r="AR247" s="8">
        <f t="shared" si="150"/>
        <v>10.799796418869489</v>
      </c>
      <c r="AS247" s="8">
        <f t="shared" si="151"/>
        <v>10.692286354334939</v>
      </c>
      <c r="AT247" s="8">
        <f t="shared" si="152"/>
        <v>11.20912656704926</v>
      </c>
      <c r="AU247" s="8">
        <f t="shared" si="153"/>
        <v>11.097541889560581</v>
      </c>
      <c r="AV247" s="8">
        <f t="shared" si="136"/>
        <v>10.949687807453568</v>
      </c>
      <c r="AW247" s="8"/>
      <c r="AX247" s="8">
        <f t="shared" si="154"/>
        <v>10.559209550357584</v>
      </c>
      <c r="AY247" s="8">
        <f t="shared" si="155"/>
        <v>10.781914131431446</v>
      </c>
      <c r="AZ247" s="8">
        <f t="shared" si="156"/>
        <v>10.763791080411776</v>
      </c>
      <c r="BA247" s="8">
        <v>10.563741594405514</v>
      </c>
      <c r="BB247" s="8">
        <f t="shared" si="157"/>
        <v>10.44852311660946</v>
      </c>
      <c r="BC247" s="8">
        <v>10.388456804409721</v>
      </c>
      <c r="BD247" s="8">
        <f t="shared" si="158"/>
        <v>10.480488428017512</v>
      </c>
      <c r="BE247" s="5"/>
      <c r="BF247" s="60">
        <f t="shared" si="159"/>
        <v>177.969155</v>
      </c>
      <c r="BG247" s="62">
        <f t="shared" si="160"/>
        <v>158.295928</v>
      </c>
      <c r="BH247" s="62">
        <f t="shared" si="161"/>
        <v>171.16567799999999</v>
      </c>
      <c r="BI247" s="62">
        <f t="shared" si="162"/>
        <v>166.08574599999997</v>
      </c>
      <c r="BJ247" s="62">
        <f t="shared" si="163"/>
        <v>157.795928</v>
      </c>
      <c r="BK247" s="62">
        <f t="shared" si="164"/>
        <v>171.54664299999999</v>
      </c>
      <c r="BL247" s="62">
        <f t="shared" si="165"/>
        <v>174.63061349999998</v>
      </c>
      <c r="BM247" s="62">
        <f t="shared" si="166"/>
        <v>157.43842799999999</v>
      </c>
      <c r="BN247" s="63">
        <f t="shared" si="167"/>
        <v>160.078428</v>
      </c>
      <c r="BO247" s="50"/>
      <c r="BP247" s="104"/>
      <c r="BX247" s="53">
        <f t="shared" si="131"/>
        <v>2034</v>
      </c>
      <c r="BY247" s="97">
        <f t="shared" si="168"/>
        <v>49249</v>
      </c>
      <c r="BZ247" s="56">
        <f t="shared" si="132"/>
        <v>10.657485187108849</v>
      </c>
      <c r="CA247" s="56">
        <f t="shared" si="133"/>
        <v>10.44852311660946</v>
      </c>
      <c r="CB247" s="56">
        <v>10.560425267874901</v>
      </c>
      <c r="CC247" s="56">
        <v>10.385213949012829</v>
      </c>
      <c r="CD247" s="56">
        <v>10.560425267874901</v>
      </c>
      <c r="CE247" s="56">
        <f t="shared" si="134"/>
        <v>10.48846410662887</v>
      </c>
      <c r="CF247" s="1"/>
      <c r="CG247" s="98">
        <v>-0.75</v>
      </c>
      <c r="CH247" s="99">
        <v>-1</v>
      </c>
      <c r="CI247" s="99">
        <v>-0.5</v>
      </c>
      <c r="CJ247" s="99">
        <v>-0.5</v>
      </c>
      <c r="CK247" s="99">
        <v>2.75</v>
      </c>
      <c r="CL247" s="99">
        <v>0.5</v>
      </c>
      <c r="CM247" s="99">
        <v>-3.731970000000004</v>
      </c>
      <c r="CN247" s="100">
        <v>-2.8170199999999994</v>
      </c>
      <c r="CO247" s="13"/>
      <c r="CP247" s="101">
        <v>1.0397850487334079</v>
      </c>
      <c r="CQ247" s="102">
        <v>1.0173843624145082</v>
      </c>
      <c r="CR247" s="102">
        <v>1.011736529800062</v>
      </c>
      <c r="CS247" s="102">
        <v>0.9809355861115745</v>
      </c>
      <c r="CT247" s="102">
        <v>1.0386509863071809</v>
      </c>
      <c r="CU247" s="103">
        <v>1.0017499241699528</v>
      </c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</row>
    <row r="248" spans="1:143" ht="12.75" x14ac:dyDescent="0.2">
      <c r="A248" s="3">
        <f t="shared" si="130"/>
        <v>2034</v>
      </c>
      <c r="B248" s="43">
        <v>49279</v>
      </c>
      <c r="C248" s="43">
        <v>49309</v>
      </c>
      <c r="D248" s="44">
        <f t="shared" si="135"/>
        <v>49279</v>
      </c>
      <c r="E248" s="94">
        <v>189.99539999999999</v>
      </c>
      <c r="F248" s="46">
        <v>163.72219999999999</v>
      </c>
      <c r="G248" s="94">
        <v>161.1601</v>
      </c>
      <c r="H248" s="46">
        <v>155.053</v>
      </c>
      <c r="I248" s="94">
        <v>184.5932</v>
      </c>
      <c r="J248" s="46">
        <v>155.875</v>
      </c>
      <c r="K248" s="94">
        <v>175.83709999999999</v>
      </c>
      <c r="L248" s="46">
        <v>161.6628</v>
      </c>
      <c r="M248" s="94">
        <v>171.89449999999999</v>
      </c>
      <c r="N248" s="46">
        <v>160.88730000000001</v>
      </c>
      <c r="O248" s="94">
        <f t="shared" si="137"/>
        <v>160.6601</v>
      </c>
      <c r="P248" s="46">
        <f t="shared" si="138"/>
        <v>154.553</v>
      </c>
      <c r="Q248" s="94">
        <f t="shared" si="139"/>
        <v>160.6601</v>
      </c>
      <c r="R248" s="46">
        <f t="shared" si="140"/>
        <v>154.553</v>
      </c>
      <c r="S248" s="94">
        <f t="shared" si="141"/>
        <v>163.6601</v>
      </c>
      <c r="T248" s="46">
        <f t="shared" si="142"/>
        <v>155.803</v>
      </c>
      <c r="U248" s="94">
        <f t="shared" si="143"/>
        <v>185.15258999999998</v>
      </c>
      <c r="V248" s="95">
        <f t="shared" si="144"/>
        <v>160.91051999999999</v>
      </c>
      <c r="W248" s="96">
        <v>10.724300318924445</v>
      </c>
      <c r="X248" s="96">
        <v>11.141372285977466</v>
      </c>
      <c r="Y248" s="96">
        <v>10.639490244573629</v>
      </c>
      <c r="Z248" s="96">
        <v>10.683605148260071</v>
      </c>
      <c r="AA248" s="96">
        <v>10.488937547106531</v>
      </c>
      <c r="AB248" s="96">
        <v>10.831336764544828</v>
      </c>
      <c r="AC248" s="96">
        <v>10.667833748102741</v>
      </c>
      <c r="AD248" s="96">
        <v>10.561317201898923</v>
      </c>
      <c r="AE248" s="96">
        <v>9.8373993954479566</v>
      </c>
      <c r="AF248" s="96">
        <f t="shared" si="145"/>
        <v>11.104334363705558</v>
      </c>
      <c r="AG248" s="96">
        <f t="shared" si="146"/>
        <v>10.868014075829008</v>
      </c>
      <c r="AH248" s="96">
        <f t="shared" si="147"/>
        <v>10.80670923127526</v>
      </c>
      <c r="AI248" s="96">
        <f t="shared" si="148"/>
        <v>10.981060592237476</v>
      </c>
      <c r="AJ248" s="96">
        <f t="shared" si="149"/>
        <v>10.686373605155406</v>
      </c>
      <c r="AK248" s="126"/>
      <c r="AL248" s="99"/>
      <c r="AM248" s="13"/>
      <c r="AN248" s="13"/>
      <c r="AO248" s="13"/>
      <c r="AP248" s="13"/>
      <c r="AQ248" s="13"/>
      <c r="AR248" s="8">
        <f t="shared" si="150"/>
        <v>10.874196328999634</v>
      </c>
      <c r="AS248" s="8">
        <f t="shared" si="151"/>
        <v>10.765936804450577</v>
      </c>
      <c r="AT248" s="8">
        <f t="shared" si="152"/>
        <v>11.286346220976553</v>
      </c>
      <c r="AU248" s="8">
        <f t="shared" si="153"/>
        <v>11.173983679067724</v>
      </c>
      <c r="AV248" s="8">
        <f t="shared" si="136"/>
        <v>11.025115758373623</v>
      </c>
      <c r="AW248" s="8"/>
      <c r="AX248" s="8">
        <f t="shared" si="154"/>
        <v>10.87504910893373</v>
      </c>
      <c r="AY248" s="8">
        <f t="shared" si="155"/>
        <v>10.85619325023109</v>
      </c>
      <c r="AZ248" s="8">
        <f t="shared" si="156"/>
        <v>10.836684424058587</v>
      </c>
      <c r="BA248" s="8">
        <v>10.880483727423973</v>
      </c>
      <c r="BB248" s="8">
        <f t="shared" si="157"/>
        <v>10.769763466652867</v>
      </c>
      <c r="BC248" s="8">
        <v>10.699991283154542</v>
      </c>
      <c r="BD248" s="8">
        <f t="shared" si="158"/>
        <v>10.792298692375763</v>
      </c>
      <c r="BE248" s="5"/>
      <c r="BF248" s="60">
        <f t="shared" si="159"/>
        <v>178.69792399999997</v>
      </c>
      <c r="BG248" s="62">
        <f t="shared" si="160"/>
        <v>158.53404699999999</v>
      </c>
      <c r="BH248" s="62">
        <f t="shared" si="161"/>
        <v>172.24437399999999</v>
      </c>
      <c r="BI248" s="62">
        <f t="shared" si="162"/>
        <v>167.161404</v>
      </c>
      <c r="BJ248" s="62">
        <f t="shared" si="163"/>
        <v>158.03404699999999</v>
      </c>
      <c r="BK248" s="62">
        <f t="shared" si="164"/>
        <v>169.74215099999998</v>
      </c>
      <c r="BL248" s="62">
        <f t="shared" si="165"/>
        <v>174.72849989999997</v>
      </c>
      <c r="BM248" s="62">
        <f t="shared" si="166"/>
        <v>158.03404699999999</v>
      </c>
      <c r="BN248" s="63">
        <f t="shared" si="167"/>
        <v>160.28154699999999</v>
      </c>
      <c r="BO248" s="50"/>
      <c r="BP248" s="104"/>
      <c r="BX248" s="53">
        <f t="shared" si="131"/>
        <v>2034</v>
      </c>
      <c r="BY248" s="97">
        <f t="shared" si="168"/>
        <v>49279</v>
      </c>
      <c r="BZ248" s="56">
        <f t="shared" si="132"/>
        <v>10.980303863127514</v>
      </c>
      <c r="CA248" s="56">
        <f t="shared" si="133"/>
        <v>10.769763466652867</v>
      </c>
      <c r="CB248" s="56">
        <v>10.877167400893361</v>
      </c>
      <c r="CC248" s="56">
        <v>10.69674899624189</v>
      </c>
      <c r="CD248" s="56">
        <v>10.877167400893361</v>
      </c>
      <c r="CE248" s="56">
        <f t="shared" si="134"/>
        <v>10.810198976915569</v>
      </c>
      <c r="CF248" s="1"/>
      <c r="CG248" s="98">
        <v>-0.5</v>
      </c>
      <c r="CH248" s="99">
        <v>-0.5</v>
      </c>
      <c r="CI248" s="99">
        <v>-0.5</v>
      </c>
      <c r="CJ248" s="99">
        <v>-0.5</v>
      </c>
      <c r="CK248" s="99">
        <v>2.5</v>
      </c>
      <c r="CL248" s="99">
        <v>0.75</v>
      </c>
      <c r="CM248" s="99">
        <v>-4.8428100000000001</v>
      </c>
      <c r="CN248" s="100">
        <v>-2.8116799999999955</v>
      </c>
      <c r="CO248" s="13"/>
      <c r="CP248" s="101">
        <v>1.0393808278766281</v>
      </c>
      <c r="CQ248" s="102">
        <v>1.0172609269071471</v>
      </c>
      <c r="CR248" s="102">
        <v>1.0115227099192483</v>
      </c>
      <c r="CS248" s="102">
        <v>0.98177884726624853</v>
      </c>
      <c r="CT248" s="102">
        <v>1.0397434697125736</v>
      </c>
      <c r="CU248" s="103">
        <v>1.0017379214459508</v>
      </c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</row>
    <row r="249" spans="1:143" ht="12.75" x14ac:dyDescent="0.2">
      <c r="A249" s="3">
        <f t="shared" si="130"/>
        <v>2035</v>
      </c>
      <c r="B249" s="43">
        <v>49310</v>
      </c>
      <c r="C249" s="43">
        <v>49340</v>
      </c>
      <c r="D249" s="44">
        <f t="shared" si="135"/>
        <v>49310</v>
      </c>
      <c r="E249" s="94">
        <v>189.26480000000001</v>
      </c>
      <c r="F249" s="46">
        <v>160.62280000000001</v>
      </c>
      <c r="G249" s="94">
        <v>166.57859999999999</v>
      </c>
      <c r="H249" s="46">
        <v>159.28569999999999</v>
      </c>
      <c r="I249" s="94">
        <v>181.3416</v>
      </c>
      <c r="J249" s="46">
        <v>152.95689999999999</v>
      </c>
      <c r="K249" s="94">
        <v>176.77940000000001</v>
      </c>
      <c r="L249" s="46">
        <v>162.9562</v>
      </c>
      <c r="M249" s="94">
        <v>173.69220000000001</v>
      </c>
      <c r="N249" s="46">
        <v>162.64150000000001</v>
      </c>
      <c r="O249" s="94">
        <f t="shared" si="137"/>
        <v>166.07859999999999</v>
      </c>
      <c r="P249" s="46">
        <f t="shared" si="138"/>
        <v>158.78569999999999</v>
      </c>
      <c r="Q249" s="94">
        <f t="shared" si="139"/>
        <v>166.07859999999999</v>
      </c>
      <c r="R249" s="46">
        <f t="shared" si="140"/>
        <v>158.78569999999999</v>
      </c>
      <c r="S249" s="94">
        <f t="shared" si="141"/>
        <v>168.32859999999999</v>
      </c>
      <c r="T249" s="46">
        <f t="shared" si="142"/>
        <v>157.78569999999999</v>
      </c>
      <c r="U249" s="94">
        <f t="shared" si="143"/>
        <v>182.61615</v>
      </c>
      <c r="V249" s="95">
        <f t="shared" si="144"/>
        <v>155.98891000000003</v>
      </c>
      <c r="W249" s="96">
        <v>10.568176373736721</v>
      </c>
      <c r="X249" s="96">
        <v>10.957725633306618</v>
      </c>
      <c r="Y249" s="96">
        <v>10.471000835671973</v>
      </c>
      <c r="Z249" s="96">
        <v>10.492134671609431</v>
      </c>
      <c r="AA249" s="96">
        <v>10.278927632905638</v>
      </c>
      <c r="AB249" s="96">
        <v>10.37495559497876</v>
      </c>
      <c r="AC249" s="96">
        <v>10.401044561645019</v>
      </c>
      <c r="AD249" s="96">
        <v>10.297191392668536</v>
      </c>
      <c r="AE249" s="96">
        <v>9.5686649761152065</v>
      </c>
      <c r="AF249" s="96">
        <f t="shared" si="145"/>
        <v>10.917683561033872</v>
      </c>
      <c r="AG249" s="96">
        <f t="shared" si="146"/>
        <v>10.678891677685623</v>
      </c>
      <c r="AH249" s="96">
        <f t="shared" si="147"/>
        <v>10.616103749765896</v>
      </c>
      <c r="AI249" s="96">
        <f t="shared" si="148"/>
        <v>10.725339788248998</v>
      </c>
      <c r="AJ249" s="96">
        <f t="shared" si="149"/>
        <v>10.419584307393743</v>
      </c>
      <c r="AK249" s="126"/>
      <c r="AL249" s="99"/>
      <c r="AM249" s="13"/>
      <c r="AN249" s="13"/>
      <c r="AO249" s="13"/>
      <c r="AP249" s="13"/>
      <c r="AQ249" s="13"/>
      <c r="AR249" s="8">
        <f t="shared" si="150"/>
        <v>10.603041550609838</v>
      </c>
      <c r="AS249" s="8">
        <f t="shared" si="151"/>
        <v>10.497488985332387</v>
      </c>
      <c r="AT249" s="8">
        <f t="shared" si="152"/>
        <v>11.004914723124406</v>
      </c>
      <c r="AU249" s="8">
        <f t="shared" si="153"/>
        <v>10.89536173377798</v>
      </c>
      <c r="AV249" s="8">
        <f t="shared" si="136"/>
        <v>10.750201748211154</v>
      </c>
      <c r="AW249" s="8"/>
      <c r="AX249" s="8">
        <f t="shared" si="154"/>
        <v>10.6802277041203</v>
      </c>
      <c r="AY249" s="8">
        <f t="shared" si="155"/>
        <v>10.585478702836141</v>
      </c>
      <c r="AZ249" s="8">
        <f t="shared" si="156"/>
        <v>10.380145858256572</v>
      </c>
      <c r="BA249" s="8">
        <v>10.685105729538902</v>
      </c>
      <c r="BB249" s="8">
        <f t="shared" si="157"/>
        <v>10.554567325448961</v>
      </c>
      <c r="BC249" s="8">
        <v>10.507825554682336</v>
      </c>
      <c r="BD249" s="8">
        <f t="shared" si="158"/>
        <v>10.599962703776425</v>
      </c>
      <c r="BE249" s="5"/>
      <c r="BF249" s="60">
        <f t="shared" si="159"/>
        <v>176.94873999999999</v>
      </c>
      <c r="BG249" s="62">
        <f t="shared" si="160"/>
        <v>163.44265300000001</v>
      </c>
      <c r="BH249" s="62">
        <f t="shared" si="161"/>
        <v>169.136179</v>
      </c>
      <c r="BI249" s="62">
        <f t="shared" si="162"/>
        <v>168.94039900000001</v>
      </c>
      <c r="BJ249" s="62">
        <f t="shared" si="163"/>
        <v>162.94265300000001</v>
      </c>
      <c r="BK249" s="62">
        <f t="shared" si="164"/>
        <v>170.83542399999999</v>
      </c>
      <c r="BL249" s="62">
        <f t="shared" si="165"/>
        <v>171.16643679999999</v>
      </c>
      <c r="BM249" s="62">
        <f t="shared" si="166"/>
        <v>162.94265300000001</v>
      </c>
      <c r="BN249" s="63">
        <f t="shared" si="167"/>
        <v>163.79515299999997</v>
      </c>
      <c r="BO249" s="50"/>
      <c r="BP249" s="104"/>
      <c r="BX249" s="53">
        <f t="shared" si="131"/>
        <v>2035</v>
      </c>
      <c r="BY249" s="97">
        <f t="shared" si="168"/>
        <v>49310</v>
      </c>
      <c r="BZ249" s="56">
        <f t="shared" si="132"/>
        <v>10.806943014375937</v>
      </c>
      <c r="CA249" s="56">
        <f t="shared" si="133"/>
        <v>10.554567325448961</v>
      </c>
      <c r="CB249" s="56">
        <v>10.68178940300829</v>
      </c>
      <c r="CC249" s="56">
        <v>10.504582917108056</v>
      </c>
      <c r="CD249" s="56">
        <v>10.68178940300829</v>
      </c>
      <c r="CE249" s="56">
        <f t="shared" si="134"/>
        <v>10.59467156086375</v>
      </c>
      <c r="CF249" s="1"/>
      <c r="CG249" s="98">
        <v>-0.5</v>
      </c>
      <c r="CH249" s="99">
        <v>-0.5</v>
      </c>
      <c r="CI249" s="99">
        <v>-0.5</v>
      </c>
      <c r="CJ249" s="99">
        <v>-0.5</v>
      </c>
      <c r="CK249" s="99">
        <v>1.75</v>
      </c>
      <c r="CL249" s="99">
        <v>-1.5</v>
      </c>
      <c r="CM249" s="99">
        <v>-6.6486499999999893</v>
      </c>
      <c r="CN249" s="100">
        <v>-4.6338899999999938</v>
      </c>
      <c r="CO249" s="13"/>
      <c r="CP249" s="101">
        <v>1.0405588474360636</v>
      </c>
      <c r="CQ249" s="102">
        <v>1.0177997149218392</v>
      </c>
      <c r="CR249" s="102">
        <v>1.011815429560956</v>
      </c>
      <c r="CS249" s="102">
        <v>0.97967934596944251</v>
      </c>
      <c r="CT249" s="102">
        <v>1.0415791432103805</v>
      </c>
      <c r="CU249" s="103">
        <v>1.0017824888297364</v>
      </c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</row>
    <row r="250" spans="1:143" ht="12.75" x14ac:dyDescent="0.2">
      <c r="A250" s="3">
        <f t="shared" si="130"/>
        <v>2035</v>
      </c>
      <c r="B250" s="43">
        <v>49341</v>
      </c>
      <c r="C250" s="43">
        <v>49368</v>
      </c>
      <c r="D250" s="44">
        <f t="shared" si="135"/>
        <v>49341</v>
      </c>
      <c r="E250" s="94">
        <v>186.9555</v>
      </c>
      <c r="F250" s="46">
        <v>158.46510000000001</v>
      </c>
      <c r="G250" s="94">
        <v>165.3982</v>
      </c>
      <c r="H250" s="46">
        <v>157.8126</v>
      </c>
      <c r="I250" s="94">
        <v>180.22290000000001</v>
      </c>
      <c r="J250" s="46">
        <v>151.4665</v>
      </c>
      <c r="K250" s="94">
        <v>175.6703</v>
      </c>
      <c r="L250" s="46">
        <v>161.84880000000001</v>
      </c>
      <c r="M250" s="94">
        <v>170.70410000000001</v>
      </c>
      <c r="N250" s="46">
        <v>160.43450000000001</v>
      </c>
      <c r="O250" s="94">
        <f t="shared" si="137"/>
        <v>164.3982</v>
      </c>
      <c r="P250" s="46">
        <f t="shared" si="138"/>
        <v>156.5626</v>
      </c>
      <c r="Q250" s="94">
        <f t="shared" si="139"/>
        <v>165.3982</v>
      </c>
      <c r="R250" s="46">
        <f t="shared" si="140"/>
        <v>157.3126</v>
      </c>
      <c r="S250" s="94">
        <f t="shared" si="141"/>
        <v>167.8982</v>
      </c>
      <c r="T250" s="46">
        <f t="shared" si="142"/>
        <v>160.0626</v>
      </c>
      <c r="U250" s="94">
        <f t="shared" si="143"/>
        <v>182.82951</v>
      </c>
      <c r="V250" s="95">
        <f t="shared" si="144"/>
        <v>153.72357</v>
      </c>
      <c r="W250" s="96">
        <v>10.466480382700531</v>
      </c>
      <c r="X250" s="96">
        <v>10.789973246862177</v>
      </c>
      <c r="Y250" s="96">
        <v>10.213190790554124</v>
      </c>
      <c r="Z250" s="96">
        <v>10.218035543088641</v>
      </c>
      <c r="AA250" s="96">
        <v>10.029547388799832</v>
      </c>
      <c r="AB250" s="96">
        <v>10.18085621372291</v>
      </c>
      <c r="AC250" s="96">
        <v>10.20861750968251</v>
      </c>
      <c r="AD250" s="96">
        <v>10.106686981265655</v>
      </c>
      <c r="AE250" s="96">
        <v>9.4994398726405613</v>
      </c>
      <c r="AF250" s="96">
        <f t="shared" si="145"/>
        <v>10.64259738569983</v>
      </c>
      <c r="AG250" s="96">
        <f t="shared" si="146"/>
        <v>10.404298919162894</v>
      </c>
      <c r="AH250" s="96">
        <f t="shared" si="147"/>
        <v>10.341881530365617</v>
      </c>
      <c r="AI250" s="96">
        <f t="shared" si="148"/>
        <v>10.53297979523637</v>
      </c>
      <c r="AJ250" s="96">
        <f t="shared" si="149"/>
        <v>10.227157283596819</v>
      </c>
      <c r="AK250" s="126"/>
      <c r="AL250" s="99"/>
      <c r="AM250" s="13"/>
      <c r="AN250" s="13"/>
      <c r="AO250" s="13"/>
      <c r="AP250" s="13"/>
      <c r="AQ250" s="13"/>
      <c r="AR250" s="8">
        <f t="shared" si="150"/>
        <v>10.407465727901728</v>
      </c>
      <c r="AS250" s="8">
        <f t="shared" si="151"/>
        <v>10.303867264219591</v>
      </c>
      <c r="AT250" s="8">
        <f t="shared" si="152"/>
        <v>10.8019266103747</v>
      </c>
      <c r="AU250" s="8">
        <f t="shared" si="153"/>
        <v>10.694401782737945</v>
      </c>
      <c r="AV250" s="8">
        <f t="shared" si="136"/>
        <v>10.55191534630849</v>
      </c>
      <c r="AW250" s="8"/>
      <c r="AX250" s="8">
        <f t="shared" si="154"/>
        <v>10.401331561954255</v>
      </c>
      <c r="AY250" s="8">
        <f t="shared" si="155"/>
        <v>10.390220405563175</v>
      </c>
      <c r="AZ250" s="8">
        <f t="shared" si="156"/>
        <v>10.185979536219538</v>
      </c>
      <c r="BA250" s="8">
        <v>10.405412637907272</v>
      </c>
      <c r="BB250" s="8">
        <f t="shared" si="157"/>
        <v>10.299028598011921</v>
      </c>
      <c r="BC250" s="8">
        <v>10.23273098270473</v>
      </c>
      <c r="BD250" s="8">
        <f t="shared" si="158"/>
        <v>10.324624553579749</v>
      </c>
      <c r="BE250" s="5"/>
      <c r="BF250" s="60">
        <f t="shared" si="159"/>
        <v>174.70462800000001</v>
      </c>
      <c r="BG250" s="62">
        <f t="shared" si="160"/>
        <v>162.136392</v>
      </c>
      <c r="BH250" s="62">
        <f t="shared" si="161"/>
        <v>167.85764799999998</v>
      </c>
      <c r="BI250" s="62">
        <f t="shared" si="162"/>
        <v>166.288172</v>
      </c>
      <c r="BJ250" s="62">
        <f t="shared" si="163"/>
        <v>161.921392</v>
      </c>
      <c r="BK250" s="62">
        <f t="shared" si="164"/>
        <v>169.72705500000001</v>
      </c>
      <c r="BL250" s="62">
        <f t="shared" si="165"/>
        <v>170.31395579999997</v>
      </c>
      <c r="BM250" s="62">
        <f t="shared" si="166"/>
        <v>161.02889199999998</v>
      </c>
      <c r="BN250" s="63">
        <f t="shared" si="167"/>
        <v>164.52889199999998</v>
      </c>
      <c r="BO250" s="50"/>
      <c r="BP250" s="104"/>
      <c r="BX250" s="53">
        <f t="shared" si="131"/>
        <v>2035</v>
      </c>
      <c r="BY250" s="97">
        <f t="shared" si="168"/>
        <v>49341</v>
      </c>
      <c r="BZ250" s="56">
        <f t="shared" si="132"/>
        <v>10.541679051912878</v>
      </c>
      <c r="CA250" s="56">
        <f t="shared" si="133"/>
        <v>10.299028598011921</v>
      </c>
      <c r="CB250" s="56">
        <v>10.40209631137666</v>
      </c>
      <c r="CC250" s="56">
        <v>10.229487843141298</v>
      </c>
      <c r="CD250" s="56">
        <v>10.40209631137666</v>
      </c>
      <c r="CE250" s="56">
        <f t="shared" si="134"/>
        <v>10.338739454843834</v>
      </c>
      <c r="CF250" s="1"/>
      <c r="CG250" s="98">
        <v>-1</v>
      </c>
      <c r="CH250" s="99">
        <v>-1.25</v>
      </c>
      <c r="CI250" s="99">
        <v>0</v>
      </c>
      <c r="CJ250" s="99">
        <v>-0.5</v>
      </c>
      <c r="CK250" s="99">
        <v>2.5</v>
      </c>
      <c r="CL250" s="99">
        <v>2.25</v>
      </c>
      <c r="CM250" s="99">
        <v>-4.1259900000000016</v>
      </c>
      <c r="CN250" s="100">
        <v>-4.7415299999999974</v>
      </c>
      <c r="CO250" s="13"/>
      <c r="CP250" s="101">
        <v>1.0415502413179956</v>
      </c>
      <c r="CQ250" s="102">
        <v>1.0182288831633826</v>
      </c>
      <c r="CR250" s="102">
        <v>1.0121203324019306</v>
      </c>
      <c r="CS250" s="102">
        <v>0.98155338631442712</v>
      </c>
      <c r="CT250" s="102">
        <v>1.0421792833557542</v>
      </c>
      <c r="CU250" s="103">
        <v>1.0018160905623827</v>
      </c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</row>
    <row r="251" spans="1:143" ht="12.75" x14ac:dyDescent="0.2">
      <c r="A251" s="3">
        <f t="shared" si="130"/>
        <v>2035</v>
      </c>
      <c r="B251" s="43">
        <v>49369</v>
      </c>
      <c r="C251" s="43">
        <v>49399</v>
      </c>
      <c r="D251" s="44">
        <f t="shared" si="135"/>
        <v>49369</v>
      </c>
      <c r="E251" s="94">
        <v>155.88640000000001</v>
      </c>
      <c r="F251" s="46">
        <v>143.86529999999999</v>
      </c>
      <c r="G251" s="94">
        <v>154.1711</v>
      </c>
      <c r="H251" s="46">
        <v>150.79769999999999</v>
      </c>
      <c r="I251" s="94">
        <v>147.791</v>
      </c>
      <c r="J251" s="46">
        <v>137.5549</v>
      </c>
      <c r="K251" s="94">
        <v>159.78059999999999</v>
      </c>
      <c r="L251" s="46">
        <v>153.3535</v>
      </c>
      <c r="M251" s="94">
        <v>157.541</v>
      </c>
      <c r="N251" s="46">
        <v>152.0155</v>
      </c>
      <c r="O251" s="94">
        <f t="shared" si="137"/>
        <v>153.1711</v>
      </c>
      <c r="P251" s="46">
        <f t="shared" si="138"/>
        <v>149.29769999999999</v>
      </c>
      <c r="Q251" s="94">
        <f t="shared" si="139"/>
        <v>154.1711</v>
      </c>
      <c r="R251" s="46">
        <f t="shared" si="140"/>
        <v>150.29769999999999</v>
      </c>
      <c r="S251" s="94">
        <f t="shared" si="141"/>
        <v>156.4211</v>
      </c>
      <c r="T251" s="46">
        <f t="shared" si="142"/>
        <v>152.79769999999999</v>
      </c>
      <c r="U251" s="94">
        <f t="shared" si="143"/>
        <v>152.22559999999999</v>
      </c>
      <c r="V251" s="95">
        <f t="shared" si="144"/>
        <v>141.00427999999999</v>
      </c>
      <c r="W251" s="96">
        <v>9.706563848188086</v>
      </c>
      <c r="X251" s="96">
        <v>9.8949189072552119</v>
      </c>
      <c r="Y251" s="96">
        <v>9.5092306651063261</v>
      </c>
      <c r="Z251" s="96">
        <v>9.582641603564312</v>
      </c>
      <c r="AA251" s="96">
        <v>9.3879729523891058</v>
      </c>
      <c r="AB251" s="96">
        <v>10.023127606129675</v>
      </c>
      <c r="AC251" s="96">
        <v>10.046267811194749</v>
      </c>
      <c r="AD251" s="96">
        <v>9.9459569822133975</v>
      </c>
      <c r="AE251" s="96">
        <v>9.2633172660764718</v>
      </c>
      <c r="AF251" s="96">
        <f t="shared" si="145"/>
        <v>10.004238282395187</v>
      </c>
      <c r="AG251" s="96">
        <f t="shared" si="146"/>
        <v>9.7674223232512531</v>
      </c>
      <c r="AH251" s="96">
        <f t="shared" si="147"/>
        <v>9.7059935488804108</v>
      </c>
      <c r="AI251" s="96">
        <f t="shared" si="148"/>
        <v>10.367056465727764</v>
      </c>
      <c r="AJ251" s="96">
        <f t="shared" si="149"/>
        <v>10.064807693475714</v>
      </c>
      <c r="AK251" s="126"/>
      <c r="AL251" s="99"/>
      <c r="AM251" s="13"/>
      <c r="AN251" s="13"/>
      <c r="AO251" s="13"/>
      <c r="AP251" s="13"/>
      <c r="AQ251" s="13"/>
      <c r="AR251" s="8">
        <f t="shared" si="150"/>
        <v>10.242459427985313</v>
      </c>
      <c r="AS251" s="8">
        <f t="shared" si="151"/>
        <v>10.14050716761195</v>
      </c>
      <c r="AT251" s="8">
        <f t="shared" si="152"/>
        <v>10.630666600072535</v>
      </c>
      <c r="AU251" s="8">
        <f t="shared" si="153"/>
        <v>10.524850366566811</v>
      </c>
      <c r="AV251" s="8">
        <f t="shared" si="136"/>
        <v>10.384620890559152</v>
      </c>
      <c r="AW251" s="8"/>
      <c r="AX251" s="8">
        <f t="shared" si="154"/>
        <v>9.7548175819742688</v>
      </c>
      <c r="AY251" s="8">
        <f t="shared" si="155"/>
        <v>10.225482000197614</v>
      </c>
      <c r="AZ251" s="8">
        <f t="shared" si="156"/>
        <v>10.028196531357546</v>
      </c>
      <c r="BA251" s="8">
        <v>9.7570514029016859</v>
      </c>
      <c r="BB251" s="8">
        <f t="shared" si="157"/>
        <v>9.6416103826100095</v>
      </c>
      <c r="BC251" s="8">
        <v>9.5950296530428414</v>
      </c>
      <c r="BD251" s="8">
        <f t="shared" si="158"/>
        <v>9.686358416438285</v>
      </c>
      <c r="BE251" s="5"/>
      <c r="BF251" s="60">
        <f t="shared" si="159"/>
        <v>150.71732700000001</v>
      </c>
      <c r="BG251" s="62">
        <f t="shared" si="160"/>
        <v>152.72053799999998</v>
      </c>
      <c r="BH251" s="62">
        <f t="shared" si="161"/>
        <v>143.389477</v>
      </c>
      <c r="BI251" s="62">
        <f t="shared" si="162"/>
        <v>155.16503499999999</v>
      </c>
      <c r="BJ251" s="62">
        <f t="shared" si="163"/>
        <v>152.505538</v>
      </c>
      <c r="BK251" s="62">
        <f t="shared" si="164"/>
        <v>157.01694699999999</v>
      </c>
      <c r="BL251" s="62">
        <f t="shared" si="165"/>
        <v>147.40043239999997</v>
      </c>
      <c r="BM251" s="62">
        <f t="shared" si="166"/>
        <v>151.505538</v>
      </c>
      <c r="BN251" s="63">
        <f t="shared" si="167"/>
        <v>154.86303799999996</v>
      </c>
      <c r="BO251" s="50"/>
      <c r="BP251" s="104"/>
      <c r="BX251" s="53">
        <f t="shared" si="131"/>
        <v>2035</v>
      </c>
      <c r="BY251" s="97">
        <f t="shared" si="168"/>
        <v>49369</v>
      </c>
      <c r="BZ251" s="56">
        <f t="shared" si="132"/>
        <v>9.8173657218914769</v>
      </c>
      <c r="CA251" s="56">
        <f t="shared" si="133"/>
        <v>9.6416103826100095</v>
      </c>
      <c r="CB251" s="56">
        <v>9.7537350763710737</v>
      </c>
      <c r="CC251" s="56">
        <v>9.5917853498099639</v>
      </c>
      <c r="CD251" s="56">
        <v>9.7537350763710737</v>
      </c>
      <c r="CE251" s="56">
        <f t="shared" si="134"/>
        <v>9.6803092040118077</v>
      </c>
      <c r="CF251" s="1"/>
      <c r="CG251" s="98">
        <v>-1</v>
      </c>
      <c r="CH251" s="99">
        <v>-1.5</v>
      </c>
      <c r="CI251" s="99">
        <v>0</v>
      </c>
      <c r="CJ251" s="99">
        <v>-0.5</v>
      </c>
      <c r="CK251" s="99">
        <v>2.25</v>
      </c>
      <c r="CL251" s="99">
        <v>2.0000000000000071</v>
      </c>
      <c r="CM251" s="99">
        <v>-3.6608000000000089</v>
      </c>
      <c r="CN251" s="100">
        <v>-2.8610199999999963</v>
      </c>
      <c r="CO251" s="13"/>
      <c r="CP251" s="101">
        <v>1.0439958725654583</v>
      </c>
      <c r="CQ251" s="102">
        <v>1.0192828582484199</v>
      </c>
      <c r="CR251" s="102">
        <v>1.0128724364762027</v>
      </c>
      <c r="CS251" s="102">
        <v>0.97968528311621306</v>
      </c>
      <c r="CT251" s="102">
        <v>1.0423387597862557</v>
      </c>
      <c r="CU251" s="103">
        <v>1.0018454497361007</v>
      </c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</row>
    <row r="252" spans="1:143" ht="12.75" x14ac:dyDescent="0.2">
      <c r="A252" s="3">
        <f t="shared" si="130"/>
        <v>2035</v>
      </c>
      <c r="B252" s="43">
        <v>49400</v>
      </c>
      <c r="C252" s="43">
        <v>49429</v>
      </c>
      <c r="D252" s="44">
        <f t="shared" si="135"/>
        <v>49400</v>
      </c>
      <c r="E252" s="94">
        <v>148.04810000000001</v>
      </c>
      <c r="F252" s="46">
        <v>139.96250000000001</v>
      </c>
      <c r="G252" s="94">
        <v>154.18270000000001</v>
      </c>
      <c r="H252" s="46">
        <v>150.78800000000001</v>
      </c>
      <c r="I252" s="94">
        <v>140.95939999999999</v>
      </c>
      <c r="J252" s="46">
        <v>133.85409999999999</v>
      </c>
      <c r="K252" s="94">
        <v>161.52789999999999</v>
      </c>
      <c r="L252" s="46">
        <v>154.4443</v>
      </c>
      <c r="M252" s="94">
        <v>157.2252</v>
      </c>
      <c r="N252" s="46">
        <v>151.03270000000001</v>
      </c>
      <c r="O252" s="94">
        <f t="shared" si="137"/>
        <v>152.93270000000001</v>
      </c>
      <c r="P252" s="46">
        <f t="shared" si="138"/>
        <v>149.78800000000001</v>
      </c>
      <c r="Q252" s="94">
        <f t="shared" si="139"/>
        <v>151.18270000000001</v>
      </c>
      <c r="R252" s="46">
        <f t="shared" si="140"/>
        <v>150.03800000000001</v>
      </c>
      <c r="S252" s="94">
        <f t="shared" si="141"/>
        <v>156.43270000000001</v>
      </c>
      <c r="T252" s="46">
        <f t="shared" si="142"/>
        <v>148.78800000000001</v>
      </c>
      <c r="U252" s="94">
        <f t="shared" si="143"/>
        <v>147.19612000000001</v>
      </c>
      <c r="V252" s="95">
        <f t="shared" si="144"/>
        <v>143.70760000000001</v>
      </c>
      <c r="W252" s="96">
        <v>9.6159551393777143</v>
      </c>
      <c r="X252" s="96">
        <v>9.8732510193725442</v>
      </c>
      <c r="Y252" s="96">
        <v>9.3624165358804081</v>
      </c>
      <c r="Z252" s="96">
        <v>9.3852785251972755</v>
      </c>
      <c r="AA252" s="96">
        <v>8.9465004081144475</v>
      </c>
      <c r="AB252" s="96">
        <v>9.8974748890426412</v>
      </c>
      <c r="AC252" s="96">
        <v>9.7855124015687061</v>
      </c>
      <c r="AD252" s="96">
        <v>9.3269032364226305</v>
      </c>
      <c r="AE252" s="96">
        <v>8.972829778089487</v>
      </c>
      <c r="AF252" s="96">
        <f t="shared" si="145"/>
        <v>9.7922915785926978</v>
      </c>
      <c r="AG252" s="96">
        <f t="shared" si="146"/>
        <v>9.5627673635440207</v>
      </c>
      <c r="AH252" s="96">
        <f t="shared" si="147"/>
        <v>9.5060352069972538</v>
      </c>
      <c r="AI252" s="96">
        <f t="shared" si="148"/>
        <v>9.6949810228032316</v>
      </c>
      <c r="AJ252" s="96">
        <f t="shared" si="149"/>
        <v>9.8040523576161895</v>
      </c>
      <c r="AK252" s="126"/>
      <c r="AM252" s="13"/>
      <c r="AN252" s="13"/>
      <c r="AO252" s="13"/>
      <c r="AP252" s="13"/>
      <c r="AQ252" s="13"/>
      <c r="AR252" s="8">
        <f t="shared" si="150"/>
        <v>9.9774371598421645</v>
      </c>
      <c r="AS252" s="8">
        <f t="shared" si="151"/>
        <v>9.5113235658325355</v>
      </c>
      <c r="AT252" s="8">
        <f t="shared" si="152"/>
        <v>10.355600033550592</v>
      </c>
      <c r="AU252" s="8">
        <f t="shared" si="153"/>
        <v>9.8718208144995359</v>
      </c>
      <c r="AV252" s="8">
        <f t="shared" si="136"/>
        <v>9.929045393431208</v>
      </c>
      <c r="AW252" s="8"/>
      <c r="AX252" s="8">
        <f t="shared" si="154"/>
        <v>9.5540004489186767</v>
      </c>
      <c r="AY252" s="8">
        <f t="shared" si="155"/>
        <v>9.9608900066653536</v>
      </c>
      <c r="AZ252" s="8">
        <f t="shared" si="156"/>
        <v>9.9025004792996043</v>
      </c>
      <c r="BA252" s="8">
        <v>9.5556604400786895</v>
      </c>
      <c r="BB252" s="8">
        <f t="shared" si="157"/>
        <v>9.1892356062244591</v>
      </c>
      <c r="BC252" s="8">
        <v>9.3969498206281141</v>
      </c>
      <c r="BD252" s="8">
        <f t="shared" si="158"/>
        <v>9.4881031895502517</v>
      </c>
      <c r="BE252" s="5"/>
      <c r="BF252" s="60">
        <f t="shared" si="159"/>
        <v>144.571292</v>
      </c>
      <c r="BG252" s="62">
        <f t="shared" si="160"/>
        <v>152.72297900000001</v>
      </c>
      <c r="BH252" s="62">
        <f t="shared" si="161"/>
        <v>137.90412099999998</v>
      </c>
      <c r="BI252" s="62">
        <f t="shared" si="162"/>
        <v>154.56242500000002</v>
      </c>
      <c r="BJ252" s="62">
        <f t="shared" si="163"/>
        <v>150.69047899999998</v>
      </c>
      <c r="BK252" s="62">
        <f t="shared" si="164"/>
        <v>158.48195199999998</v>
      </c>
      <c r="BL252" s="62">
        <f t="shared" si="165"/>
        <v>145.6960564</v>
      </c>
      <c r="BM252" s="62">
        <f t="shared" si="166"/>
        <v>151.580479</v>
      </c>
      <c r="BN252" s="63">
        <f t="shared" si="167"/>
        <v>153.14547900000002</v>
      </c>
      <c r="BO252" s="50"/>
      <c r="BP252" s="104"/>
      <c r="BX252" s="53">
        <f t="shared" si="131"/>
        <v>2035</v>
      </c>
      <c r="BY252" s="97">
        <f t="shared" si="168"/>
        <v>49400</v>
      </c>
      <c r="BZ252" s="56">
        <f t="shared" si="132"/>
        <v>9.6663068380290245</v>
      </c>
      <c r="CA252" s="56">
        <f t="shared" si="133"/>
        <v>9.1892356062244591</v>
      </c>
      <c r="CB252" s="56">
        <v>9.5523441135480773</v>
      </c>
      <c r="CC252" s="56">
        <v>9.3937051559416247</v>
      </c>
      <c r="CD252" s="56">
        <v>9.5523441135480773</v>
      </c>
      <c r="CE252" s="56">
        <f t="shared" si="134"/>
        <v>9.2272380378842858</v>
      </c>
      <c r="CF252" s="1"/>
      <c r="CG252" s="98">
        <v>-1.25</v>
      </c>
      <c r="CH252" s="99">
        <v>-1</v>
      </c>
      <c r="CI252" s="99">
        <v>-3</v>
      </c>
      <c r="CJ252" s="99">
        <v>-0.75</v>
      </c>
      <c r="CK252" s="99">
        <v>2.25</v>
      </c>
      <c r="CL252" s="99">
        <v>-2</v>
      </c>
      <c r="CM252" s="99">
        <v>-0.85197999999999752</v>
      </c>
      <c r="CN252" s="100">
        <v>3.7451000000000008</v>
      </c>
      <c r="CO252" s="13"/>
      <c r="CP252" s="101">
        <v>1.0433671789603993</v>
      </c>
      <c r="CQ252" s="102">
        <v>1.0189114087419173</v>
      </c>
      <c r="CR252" s="102">
        <v>1.0128666060869451</v>
      </c>
      <c r="CS252" s="102">
        <v>0.95324825833300408</v>
      </c>
      <c r="CT252" s="102">
        <v>1.0394640940353295</v>
      </c>
      <c r="CU252" s="103">
        <v>1.0018946331358705</v>
      </c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</row>
    <row r="253" spans="1:143" ht="12.75" x14ac:dyDescent="0.2">
      <c r="A253" s="3">
        <f t="shared" si="130"/>
        <v>2035</v>
      </c>
      <c r="B253" s="43">
        <v>49430</v>
      </c>
      <c r="C253" s="43">
        <v>49460</v>
      </c>
      <c r="D253" s="44">
        <f t="shared" si="135"/>
        <v>49430</v>
      </c>
      <c r="E253" s="94">
        <v>141.7475</v>
      </c>
      <c r="F253" s="46">
        <v>133.91720000000001</v>
      </c>
      <c r="G253" s="94">
        <v>153.4247</v>
      </c>
      <c r="H253" s="46">
        <v>150.72030000000001</v>
      </c>
      <c r="I253" s="94">
        <v>133.5359</v>
      </c>
      <c r="J253" s="46">
        <v>126.0462</v>
      </c>
      <c r="K253" s="94">
        <v>154.4863</v>
      </c>
      <c r="L253" s="46">
        <v>150.01349999999999</v>
      </c>
      <c r="M253" s="94">
        <v>156.34010000000001</v>
      </c>
      <c r="N253" s="46">
        <v>150.334</v>
      </c>
      <c r="O253" s="94">
        <f t="shared" si="137"/>
        <v>152.4247</v>
      </c>
      <c r="P253" s="46">
        <f t="shared" si="138"/>
        <v>149.22030000000001</v>
      </c>
      <c r="Q253" s="94">
        <f t="shared" si="139"/>
        <v>152.4247</v>
      </c>
      <c r="R253" s="46">
        <f t="shared" si="140"/>
        <v>149.72030000000001</v>
      </c>
      <c r="S253" s="94">
        <f t="shared" si="141"/>
        <v>156.1747</v>
      </c>
      <c r="T253" s="46">
        <f t="shared" si="142"/>
        <v>148.72030000000001</v>
      </c>
      <c r="U253" s="94">
        <f t="shared" si="143"/>
        <v>140.74289999999999</v>
      </c>
      <c r="V253" s="95">
        <f t="shared" si="144"/>
        <v>135.13161000000002</v>
      </c>
      <c r="W253" s="96">
        <v>9.6993553604244926</v>
      </c>
      <c r="X253" s="96">
        <v>10.168952395303924</v>
      </c>
      <c r="Y253" s="96">
        <v>9.4419694603809674</v>
      </c>
      <c r="Z253" s="96">
        <v>9.4225142663500758</v>
      </c>
      <c r="AA253" s="96">
        <v>8.9837404007300492</v>
      </c>
      <c r="AB253" s="96">
        <v>9.8614203498461865</v>
      </c>
      <c r="AC253" s="96">
        <v>9.4827644673791092</v>
      </c>
      <c r="AD253" s="96">
        <v>9.371067385254884</v>
      </c>
      <c r="AE253" s="96">
        <v>9.0364452257869807</v>
      </c>
      <c r="AF253" s="96">
        <f t="shared" si="145"/>
        <v>9.8303885639686932</v>
      </c>
      <c r="AG253" s="96">
        <f t="shared" si="146"/>
        <v>9.6003721797661949</v>
      </c>
      <c r="AH253" s="96">
        <f t="shared" si="147"/>
        <v>9.543269778099587</v>
      </c>
      <c r="AI253" s="96">
        <f t="shared" si="148"/>
        <v>9.7408771087596264</v>
      </c>
      <c r="AJ253" s="96">
        <f t="shared" si="149"/>
        <v>9.5013043212685648</v>
      </c>
      <c r="AK253" s="126"/>
      <c r="AM253" s="13"/>
      <c r="AN253" s="13"/>
      <c r="AO253" s="13"/>
      <c r="AP253" s="13"/>
      <c r="AQ253" s="13"/>
      <c r="AR253" s="8">
        <f t="shared" si="150"/>
        <v>9.6697352244934542</v>
      </c>
      <c r="AS253" s="8">
        <f t="shared" si="151"/>
        <v>9.5562103925753483</v>
      </c>
      <c r="AT253" s="8">
        <f t="shared" si="152"/>
        <v>10.036236247776898</v>
      </c>
      <c r="AU253" s="8">
        <f t="shared" si="153"/>
        <v>9.9184088442553673</v>
      </c>
      <c r="AV253" s="8">
        <f t="shared" si="136"/>
        <v>9.795147677275267</v>
      </c>
      <c r="AW253" s="8"/>
      <c r="AX253" s="8">
        <f t="shared" si="154"/>
        <v>9.5918878534290553</v>
      </c>
      <c r="AY253" s="8">
        <f t="shared" si="155"/>
        <v>9.6536876381320234</v>
      </c>
      <c r="AZ253" s="8">
        <f t="shared" si="156"/>
        <v>9.8664335056533154</v>
      </c>
      <c r="BA253" s="8">
        <v>9.5936563387234166</v>
      </c>
      <c r="BB253" s="8">
        <f t="shared" si="157"/>
        <v>9.227395246162569</v>
      </c>
      <c r="BC253" s="8">
        <v>9.4343210170834855</v>
      </c>
      <c r="BD253" s="8">
        <f t="shared" si="158"/>
        <v>9.5255072489704435</v>
      </c>
      <c r="BE253" s="5"/>
      <c r="BF253" s="60">
        <f t="shared" si="159"/>
        <v>138.380471</v>
      </c>
      <c r="BG253" s="62">
        <f t="shared" si="160"/>
        <v>152.261808</v>
      </c>
      <c r="BH253" s="62">
        <f t="shared" si="161"/>
        <v>130.31532899999999</v>
      </c>
      <c r="BI253" s="62">
        <f t="shared" si="162"/>
        <v>153.75747699999999</v>
      </c>
      <c r="BJ253" s="62">
        <f t="shared" si="163"/>
        <v>151.26180799999997</v>
      </c>
      <c r="BK253" s="62">
        <f t="shared" si="164"/>
        <v>152.562996</v>
      </c>
      <c r="BL253" s="62">
        <f t="shared" si="165"/>
        <v>138.33004529999999</v>
      </c>
      <c r="BM253" s="62">
        <f t="shared" si="166"/>
        <v>151.046808</v>
      </c>
      <c r="BN253" s="63">
        <f t="shared" si="167"/>
        <v>152.96930800000001</v>
      </c>
      <c r="BO253" s="50"/>
      <c r="BP253" s="104"/>
      <c r="BX253" s="53">
        <f t="shared" si="131"/>
        <v>2035</v>
      </c>
      <c r="BY253" s="97">
        <f t="shared" si="168"/>
        <v>49430</v>
      </c>
      <c r="BZ253" s="56">
        <f t="shared" si="132"/>
        <v>9.7481598316503426</v>
      </c>
      <c r="CA253" s="56">
        <f t="shared" si="133"/>
        <v>9.227395246162569</v>
      </c>
      <c r="CB253" s="56">
        <v>9.5903400121928044</v>
      </c>
      <c r="CC253" s="56">
        <v>9.4310764205914897</v>
      </c>
      <c r="CD253" s="56">
        <v>9.5903400121928044</v>
      </c>
      <c r="CE253" s="56">
        <f t="shared" si="134"/>
        <v>9.2654564211104784</v>
      </c>
      <c r="CF253" s="1"/>
      <c r="CG253" s="98">
        <v>-1</v>
      </c>
      <c r="CH253" s="99">
        <v>-1.4999999999999929</v>
      </c>
      <c r="CI253" s="99">
        <v>-1</v>
      </c>
      <c r="CJ253" s="99">
        <v>-0.99999999999999289</v>
      </c>
      <c r="CK253" s="99">
        <v>2.75</v>
      </c>
      <c r="CL253" s="99">
        <v>-1.9999999999999929</v>
      </c>
      <c r="CM253" s="99">
        <v>-1.0046000000000035</v>
      </c>
      <c r="CN253" s="100">
        <v>1.2144100000000009</v>
      </c>
      <c r="CO253" s="13"/>
      <c r="CP253" s="101">
        <v>1.0432872040401391</v>
      </c>
      <c r="CQ253" s="102">
        <v>1.0188758444284123</v>
      </c>
      <c r="CR253" s="102">
        <v>1.0128156358627927</v>
      </c>
      <c r="CS253" s="102">
        <v>0.95343346232045656</v>
      </c>
      <c r="CT253" s="102">
        <v>1.0394629243715212</v>
      </c>
      <c r="CU253" s="103">
        <v>1.0019551106592632</v>
      </c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</row>
    <row r="254" spans="1:143" ht="12.75" x14ac:dyDescent="0.2">
      <c r="A254" s="3">
        <f t="shared" ref="A254:A260" si="169">YEAR(D254)</f>
        <v>2035</v>
      </c>
      <c r="B254" s="43">
        <v>49461</v>
      </c>
      <c r="C254" s="43">
        <v>49490</v>
      </c>
      <c r="D254" s="44">
        <f t="shared" si="135"/>
        <v>49461</v>
      </c>
      <c r="E254" s="94">
        <v>155.93879999999999</v>
      </c>
      <c r="F254" s="46">
        <v>137.25290000000001</v>
      </c>
      <c r="G254" s="94">
        <v>170.10159999999999</v>
      </c>
      <c r="H254" s="46">
        <v>152.18610000000001</v>
      </c>
      <c r="I254" s="94">
        <v>147.0504</v>
      </c>
      <c r="J254" s="46">
        <v>129.1867</v>
      </c>
      <c r="K254" s="94">
        <v>169.9359</v>
      </c>
      <c r="L254" s="46">
        <v>152.27019999999999</v>
      </c>
      <c r="M254" s="94">
        <v>170.6131</v>
      </c>
      <c r="N254" s="46">
        <v>150.7818</v>
      </c>
      <c r="O254" s="94">
        <f t="shared" si="137"/>
        <v>169.85159999999999</v>
      </c>
      <c r="P254" s="46">
        <f t="shared" si="138"/>
        <v>151.43610000000001</v>
      </c>
      <c r="Q254" s="94">
        <f t="shared" si="139"/>
        <v>170.10159999999999</v>
      </c>
      <c r="R254" s="46">
        <f t="shared" si="140"/>
        <v>151.43610000000001</v>
      </c>
      <c r="S254" s="94">
        <f t="shared" si="141"/>
        <v>173.10159999999999</v>
      </c>
      <c r="T254" s="46">
        <f t="shared" si="142"/>
        <v>150.18610000000001</v>
      </c>
      <c r="U254" s="94">
        <f t="shared" si="143"/>
        <v>157.78282999999999</v>
      </c>
      <c r="V254" s="95">
        <f t="shared" si="144"/>
        <v>141.60388</v>
      </c>
      <c r="W254" s="96">
        <v>9.9059305503447792</v>
      </c>
      <c r="X254" s="96">
        <v>10.210928243838172</v>
      </c>
      <c r="Y254" s="96">
        <v>9.5111215571506076</v>
      </c>
      <c r="Z254" s="96">
        <v>9.473555425893732</v>
      </c>
      <c r="AA254" s="96">
        <v>9.0347817884612791</v>
      </c>
      <c r="AB254" s="96">
        <v>9.9347819834288682</v>
      </c>
      <c r="AC254" s="96">
        <v>9.5490620687708141</v>
      </c>
      <c r="AD254" s="96">
        <v>9.3435136170882167</v>
      </c>
      <c r="AE254" s="96">
        <v>9.1024752644494225</v>
      </c>
      <c r="AF254" s="96">
        <f t="shared" si="145"/>
        <v>9.8827890916793262</v>
      </c>
      <c r="AG254" s="96">
        <f t="shared" si="146"/>
        <v>9.6520312378521709</v>
      </c>
      <c r="AH254" s="96">
        <f t="shared" si="147"/>
        <v>9.5945580712589074</v>
      </c>
      <c r="AI254" s="96">
        <f t="shared" si="148"/>
        <v>9.7156720865776354</v>
      </c>
      <c r="AJ254" s="96">
        <f t="shared" si="149"/>
        <v>9.5676020168708895</v>
      </c>
      <c r="AK254" s="126"/>
      <c r="AM254" s="13"/>
      <c r="AN254" s="13"/>
      <c r="AO254" s="13"/>
      <c r="AP254" s="13"/>
      <c r="AQ254" s="13"/>
      <c r="AR254" s="8">
        <f t="shared" si="150"/>
        <v>9.7371176834747573</v>
      </c>
      <c r="AS254" s="8">
        <f t="shared" si="151"/>
        <v>9.5282057496577064</v>
      </c>
      <c r="AT254" s="8">
        <f t="shared" si="152"/>
        <v>10.106172490363811</v>
      </c>
      <c r="AU254" s="8">
        <f t="shared" si="153"/>
        <v>9.889342830187946</v>
      </c>
      <c r="AV254" s="8">
        <f t="shared" si="136"/>
        <v>9.8152096884210565</v>
      </c>
      <c r="AW254" s="8"/>
      <c r="AX254" s="8">
        <f t="shared" si="154"/>
        <v>9.6438222851991569</v>
      </c>
      <c r="AY254" s="8">
        <f t="shared" si="155"/>
        <v>9.7209606989049355</v>
      </c>
      <c r="AZ254" s="8">
        <f t="shared" si="156"/>
        <v>9.9398204401155237</v>
      </c>
      <c r="BA254" s="8">
        <v>9.6457391677022883</v>
      </c>
      <c r="BB254" s="8">
        <f t="shared" si="157"/>
        <v>9.2796971087829494</v>
      </c>
      <c r="BC254" s="8">
        <v>9.4855475363433754</v>
      </c>
      <c r="BD254" s="8">
        <f t="shared" si="158"/>
        <v>9.5767791319876761</v>
      </c>
      <c r="BE254" s="5"/>
      <c r="BF254" s="60">
        <f t="shared" si="159"/>
        <v>147.903863</v>
      </c>
      <c r="BG254" s="62">
        <f t="shared" si="160"/>
        <v>162.39793499999999</v>
      </c>
      <c r="BH254" s="62">
        <f t="shared" si="161"/>
        <v>139.36900900000001</v>
      </c>
      <c r="BI254" s="62">
        <f t="shared" si="162"/>
        <v>162.08564100000001</v>
      </c>
      <c r="BJ254" s="62">
        <f t="shared" si="163"/>
        <v>162.075435</v>
      </c>
      <c r="BK254" s="62">
        <f t="shared" si="164"/>
        <v>162.33964900000001</v>
      </c>
      <c r="BL254" s="62">
        <f t="shared" si="165"/>
        <v>150.82588149999998</v>
      </c>
      <c r="BM254" s="62">
        <f t="shared" si="166"/>
        <v>161.93293499999999</v>
      </c>
      <c r="BN254" s="63">
        <f t="shared" si="167"/>
        <v>163.24793499999998</v>
      </c>
      <c r="BO254" s="50"/>
      <c r="BP254" s="104"/>
      <c r="BX254" s="53">
        <f t="shared" ref="BX254:BX260" si="170">YEAR($BY254)</f>
        <v>2035</v>
      </c>
      <c r="BY254" s="97">
        <f t="shared" si="168"/>
        <v>49461</v>
      </c>
      <c r="BZ254" s="56">
        <f t="shared" ref="BZ254:BZ260" si="171">(($Y254+BZ$4)*(1/(1-BZ$2))+BZ$3)</f>
        <v>9.8193112842376884</v>
      </c>
      <c r="CA254" s="56">
        <f t="shared" ref="CA254:CA260" si="172">(($AA254+CA$4)*(1/(1-CA$2))+CA$3)</f>
        <v>9.2796971087829494</v>
      </c>
      <c r="CB254" s="56">
        <v>9.6424228411716761</v>
      </c>
      <c r="CC254" s="56">
        <v>9.4823030333288933</v>
      </c>
      <c r="CD254" s="56">
        <v>9.6424228411716761</v>
      </c>
      <c r="CE254" s="56">
        <f t="shared" ref="CE254:CE260" si="173">(($AA254+CE$4)*(1/(1-CE$2))+CE$3)</f>
        <v>9.3178387976819366</v>
      </c>
      <c r="CF254" s="1"/>
      <c r="CG254" s="98">
        <v>-0.25</v>
      </c>
      <c r="CH254" s="99">
        <v>-0.75</v>
      </c>
      <c r="CI254" s="99">
        <v>0</v>
      </c>
      <c r="CJ254" s="99">
        <v>-0.75</v>
      </c>
      <c r="CK254" s="99">
        <v>3</v>
      </c>
      <c r="CL254" s="99">
        <v>-2</v>
      </c>
      <c r="CM254" s="99">
        <v>1.8440300000000036</v>
      </c>
      <c r="CN254" s="100">
        <v>4.3509799999999998</v>
      </c>
      <c r="CO254" s="13"/>
      <c r="CP254" s="101">
        <v>1.0431974741676235</v>
      </c>
      <c r="CQ254" s="102">
        <v>1.0188393695856381</v>
      </c>
      <c r="CR254" s="102">
        <v>1.0127726750861079</v>
      </c>
      <c r="CS254" s="102">
        <v>0.95368437532616646</v>
      </c>
      <c r="CT254" s="102">
        <v>1.0398306766320524</v>
      </c>
      <c r="CU254" s="103">
        <v>1.0019415465065107</v>
      </c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</row>
    <row r="255" spans="1:143" ht="12.75" x14ac:dyDescent="0.2">
      <c r="A255" s="3">
        <f t="shared" si="169"/>
        <v>2035</v>
      </c>
      <c r="B255" s="43">
        <v>49491</v>
      </c>
      <c r="C255" s="43">
        <v>49521</v>
      </c>
      <c r="D255" s="44">
        <f t="shared" ref="D255:D260" si="174">+B255</f>
        <v>49491</v>
      </c>
      <c r="E255" s="94">
        <v>210.86510000000001</v>
      </c>
      <c r="F255" s="46">
        <v>156.7268</v>
      </c>
      <c r="G255" s="94">
        <v>225.72380000000001</v>
      </c>
      <c r="H255" s="46">
        <v>166.09790000000001</v>
      </c>
      <c r="I255" s="94">
        <v>199.56</v>
      </c>
      <c r="J255" s="46">
        <v>147.8038</v>
      </c>
      <c r="K255" s="94">
        <v>226.00839999999999</v>
      </c>
      <c r="L255" s="46">
        <v>165.95009999999999</v>
      </c>
      <c r="M255" s="94">
        <v>226.40119999999999</v>
      </c>
      <c r="N255" s="46">
        <v>167.61850000000001</v>
      </c>
      <c r="O255" s="94">
        <f t="shared" si="137"/>
        <v>230.22377</v>
      </c>
      <c r="P255" s="46">
        <f t="shared" si="138"/>
        <v>165.09790000000001</v>
      </c>
      <c r="Q255" s="94">
        <f t="shared" si="139"/>
        <v>230.72377</v>
      </c>
      <c r="R255" s="46">
        <f t="shared" si="140"/>
        <v>166.09790000000001</v>
      </c>
      <c r="S255" s="94">
        <f t="shared" si="141"/>
        <v>229.97377</v>
      </c>
      <c r="T255" s="46">
        <f t="shared" si="142"/>
        <v>168.59790000000001</v>
      </c>
      <c r="U255" s="94">
        <f t="shared" si="143"/>
        <v>209.45013</v>
      </c>
      <c r="V255" s="95">
        <f t="shared" si="144"/>
        <v>158.49139</v>
      </c>
      <c r="W255" s="96">
        <v>10.059007849208665</v>
      </c>
      <c r="X255" s="96">
        <v>10.516547221576621</v>
      </c>
      <c r="Y255" s="96">
        <v>9.7091814409412276</v>
      </c>
      <c r="Z255" s="96">
        <v>9.6006501227314427</v>
      </c>
      <c r="AA255" s="96">
        <v>9.1618748519181086</v>
      </c>
      <c r="AB255" s="96">
        <v>10.01871746884553</v>
      </c>
      <c r="AC255" s="96">
        <v>9.5943834670913368</v>
      </c>
      <c r="AD255" s="96">
        <v>9.4908989443195217</v>
      </c>
      <c r="AE255" s="96">
        <v>9.1432218528300186</v>
      </c>
      <c r="AF255" s="96">
        <f t="shared" si="145"/>
        <v>10.011492094614127</v>
      </c>
      <c r="AG255" s="96">
        <f t="shared" si="146"/>
        <v>9.779991789759654</v>
      </c>
      <c r="AH255" s="96">
        <f t="shared" si="147"/>
        <v>9.7220240145451609</v>
      </c>
      <c r="AI255" s="96">
        <f t="shared" si="148"/>
        <v>9.8658974779063513</v>
      </c>
      <c r="AJ255" s="96">
        <f t="shared" si="149"/>
        <v>9.612923338525329</v>
      </c>
      <c r="AK255" s="126"/>
      <c r="AM255" s="13"/>
      <c r="AN255" s="13"/>
      <c r="AO255" s="13"/>
      <c r="AP255" s="13"/>
      <c r="AQ255" s="13"/>
      <c r="AR255" s="8">
        <f t="shared" si="150"/>
        <v>9.7831806963017964</v>
      </c>
      <c r="AS255" s="8">
        <f t="shared" si="151"/>
        <v>9.6780028095533304</v>
      </c>
      <c r="AT255" s="8">
        <f t="shared" si="152"/>
        <v>10.153981283454156</v>
      </c>
      <c r="AU255" s="8">
        <f t="shared" si="153"/>
        <v>10.04481717288852</v>
      </c>
      <c r="AV255" s="8">
        <f t="shared" si="136"/>
        <v>9.9149954905494511</v>
      </c>
      <c r="AW255" s="8"/>
      <c r="AX255" s="8">
        <f t="shared" si="154"/>
        <v>9.7731412685505106</v>
      </c>
      <c r="AY255" s="8">
        <f t="shared" si="155"/>
        <v>9.7669489265259628</v>
      </c>
      <c r="AZ255" s="8">
        <f t="shared" si="156"/>
        <v>10.023784873110104</v>
      </c>
      <c r="BA255" s="8">
        <v>9.775427539963772</v>
      </c>
      <c r="BB255" s="8">
        <f t="shared" si="157"/>
        <v>9.4099287549114763</v>
      </c>
      <c r="BC255" s="8">
        <v>9.6131036624157815</v>
      </c>
      <c r="BD255" s="8">
        <f t="shared" si="158"/>
        <v>9.7044483402626245</v>
      </c>
      <c r="BE255" s="5"/>
      <c r="BF255" s="60">
        <f t="shared" si="159"/>
        <v>187.58563099999998</v>
      </c>
      <c r="BG255" s="62">
        <f t="shared" si="160"/>
        <v>200.08466300000001</v>
      </c>
      <c r="BH255" s="62">
        <f t="shared" si="161"/>
        <v>177.30483399999997</v>
      </c>
      <c r="BI255" s="62">
        <f t="shared" si="162"/>
        <v>201.124639</v>
      </c>
      <c r="BJ255" s="62">
        <f t="shared" si="163"/>
        <v>202.93464589999999</v>
      </c>
      <c r="BK255" s="62">
        <f t="shared" si="164"/>
        <v>200.18333099999998</v>
      </c>
      <c r="BL255" s="62">
        <f t="shared" si="165"/>
        <v>187.5378718</v>
      </c>
      <c r="BM255" s="62">
        <f t="shared" si="166"/>
        <v>202.21964589999999</v>
      </c>
      <c r="BN255" s="63">
        <f t="shared" si="167"/>
        <v>203.5821459</v>
      </c>
      <c r="BO255" s="50"/>
      <c r="BP255" s="104"/>
      <c r="BX255" s="53">
        <f t="shared" si="170"/>
        <v>2035</v>
      </c>
      <c r="BY255" s="97">
        <f t="shared" si="168"/>
        <v>49491</v>
      </c>
      <c r="BZ255" s="56">
        <f t="shared" si="171"/>
        <v>10.02309756244596</v>
      </c>
      <c r="CA255" s="56">
        <f t="shared" si="172"/>
        <v>9.4099287549114763</v>
      </c>
      <c r="CB255" s="56">
        <v>9.7721112134331598</v>
      </c>
      <c r="CC255" s="56">
        <v>9.6098593921641307</v>
      </c>
      <c r="CD255" s="56">
        <v>9.7721112134331598</v>
      </c>
      <c r="CE255" s="56">
        <f t="shared" si="173"/>
        <v>9.4482709235612781</v>
      </c>
      <c r="CF255" s="1"/>
      <c r="CG255" s="98">
        <v>4.4999700000000047</v>
      </c>
      <c r="CH255" s="99">
        <v>-1</v>
      </c>
      <c r="CI255" s="99">
        <v>4.9999700000000047</v>
      </c>
      <c r="CJ255" s="99">
        <v>0</v>
      </c>
      <c r="CK255" s="99">
        <v>4.2499700000000047</v>
      </c>
      <c r="CL255" s="99">
        <v>2.5</v>
      </c>
      <c r="CM255" s="99">
        <v>-1.4149700000000109</v>
      </c>
      <c r="CN255" s="100">
        <v>1.7645899999999983</v>
      </c>
      <c r="CO255" s="13"/>
      <c r="CP255" s="101">
        <v>1.0427931407384521</v>
      </c>
      <c r="CQ255" s="102">
        <v>1.0186801586075493</v>
      </c>
      <c r="CR255" s="102">
        <v>1.0126422575827798</v>
      </c>
      <c r="CS255" s="102">
        <v>0.95429733765899383</v>
      </c>
      <c r="CT255" s="102">
        <v>1.0395113819867687</v>
      </c>
      <c r="CU255" s="103">
        <v>1.0019323671497584</v>
      </c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</row>
    <row r="256" spans="1:143" ht="12.75" x14ac:dyDescent="0.2">
      <c r="A256" s="3">
        <f t="shared" si="169"/>
        <v>2035</v>
      </c>
      <c r="B256" s="43">
        <v>49522</v>
      </c>
      <c r="C256" s="43">
        <v>49552</v>
      </c>
      <c r="D256" s="44">
        <f t="shared" si="174"/>
        <v>49522</v>
      </c>
      <c r="E256" s="94">
        <v>236.43</v>
      </c>
      <c r="F256" s="46">
        <v>163.58320000000001</v>
      </c>
      <c r="G256" s="94">
        <v>244.50470000000001</v>
      </c>
      <c r="H256" s="46">
        <v>167.48419999999999</v>
      </c>
      <c r="I256" s="94">
        <v>224.00749999999999</v>
      </c>
      <c r="J256" s="46">
        <v>154.35849999999999</v>
      </c>
      <c r="K256" s="94">
        <v>245.8588</v>
      </c>
      <c r="L256" s="46">
        <v>167.6534</v>
      </c>
      <c r="M256" s="94">
        <v>246.80019999999999</v>
      </c>
      <c r="N256" s="46">
        <v>169.81720000000001</v>
      </c>
      <c r="O256" s="94">
        <f t="shared" si="137"/>
        <v>248.00470000000001</v>
      </c>
      <c r="P256" s="46">
        <f t="shared" si="138"/>
        <v>166.48419999999999</v>
      </c>
      <c r="Q256" s="94">
        <f t="shared" si="139"/>
        <v>248.75470000000001</v>
      </c>
      <c r="R256" s="46">
        <f t="shared" si="140"/>
        <v>167.48419999999999</v>
      </c>
      <c r="S256" s="94">
        <f t="shared" si="141"/>
        <v>248.25470000000001</v>
      </c>
      <c r="T256" s="46">
        <f t="shared" si="142"/>
        <v>169.98419999999999</v>
      </c>
      <c r="U256" s="94">
        <f t="shared" si="143"/>
        <v>230.68870000000001</v>
      </c>
      <c r="V256" s="95">
        <f t="shared" si="144"/>
        <v>161.26143000000002</v>
      </c>
      <c r="W256" s="96">
        <v>10.134139097981484</v>
      </c>
      <c r="X256" s="96">
        <v>10.746108086174697</v>
      </c>
      <c r="Y256" s="96">
        <v>9.9122219638640914</v>
      </c>
      <c r="Z256" s="96">
        <v>9.7785296685280905</v>
      </c>
      <c r="AA256" s="96">
        <v>9.3397534525984351</v>
      </c>
      <c r="AB256" s="96">
        <v>10.140515363991106</v>
      </c>
      <c r="AC256" s="96">
        <v>9.7013449091453126</v>
      </c>
      <c r="AD256" s="96">
        <v>9.5477958583343003</v>
      </c>
      <c r="AE256" s="96">
        <v>9.1929868165156527</v>
      </c>
      <c r="AF256" s="96">
        <f t="shared" si="145"/>
        <v>10.190732113633837</v>
      </c>
      <c r="AG256" s="96">
        <f t="shared" si="146"/>
        <v>9.9586133154603456</v>
      </c>
      <c r="AH256" s="96">
        <f t="shared" si="147"/>
        <v>9.9001510196477458</v>
      </c>
      <c r="AI256" s="96">
        <f t="shared" si="148"/>
        <v>9.9251444078824367</v>
      </c>
      <c r="AJ256" s="96">
        <f t="shared" si="149"/>
        <v>9.7198846364563636</v>
      </c>
      <c r="AK256" s="126"/>
      <c r="AM256" s="13"/>
      <c r="AN256" s="13"/>
      <c r="AO256" s="13"/>
      <c r="AP256" s="13"/>
      <c r="AQ256" s="13"/>
      <c r="AR256" s="8">
        <f t="shared" si="150"/>
        <v>9.8918923967327093</v>
      </c>
      <c r="AS256" s="8">
        <f t="shared" si="151"/>
        <v>9.7358307534650894</v>
      </c>
      <c r="AT256" s="8">
        <f t="shared" si="152"/>
        <v>10.266813138632989</v>
      </c>
      <c r="AU256" s="8">
        <f t="shared" si="153"/>
        <v>10.104836785928129</v>
      </c>
      <c r="AV256" s="8">
        <f t="shared" si="136"/>
        <v>9.9998432686897285</v>
      </c>
      <c r="AW256" s="8"/>
      <c r="AX256" s="8">
        <f t="shared" si="154"/>
        <v>9.9541338873912188</v>
      </c>
      <c r="AY256" s="8">
        <f t="shared" si="155"/>
        <v>9.8754841290160442</v>
      </c>
      <c r="AZ256" s="8">
        <f t="shared" si="156"/>
        <v>10.145624773779835</v>
      </c>
      <c r="BA256" s="8">
        <v>9.9569372262399511</v>
      </c>
      <c r="BB256" s="8">
        <f t="shared" si="157"/>
        <v>9.59220009488517</v>
      </c>
      <c r="BC256" s="8">
        <v>9.7916290924314016</v>
      </c>
      <c r="BD256" s="8">
        <f t="shared" si="158"/>
        <v>9.8831319623587053</v>
      </c>
      <c r="BE256" s="5"/>
      <c r="BF256" s="60">
        <f t="shared" si="159"/>
        <v>205.10587599999999</v>
      </c>
      <c r="BG256" s="62">
        <f t="shared" si="160"/>
        <v>211.385885</v>
      </c>
      <c r="BH256" s="62">
        <f t="shared" si="161"/>
        <v>194.05842999999999</v>
      </c>
      <c r="BI256" s="62">
        <f t="shared" si="162"/>
        <v>213.69750999999999</v>
      </c>
      <c r="BJ256" s="62">
        <f t="shared" si="163"/>
        <v>213.80838499999999</v>
      </c>
      <c r="BK256" s="62">
        <f t="shared" si="164"/>
        <v>212.23047800000001</v>
      </c>
      <c r="BL256" s="62">
        <f t="shared" si="165"/>
        <v>200.83497390000002</v>
      </c>
      <c r="BM256" s="62">
        <f t="shared" si="166"/>
        <v>212.95088499999997</v>
      </c>
      <c r="BN256" s="63">
        <f t="shared" si="167"/>
        <v>214.59838500000001</v>
      </c>
      <c r="BO256" s="50"/>
      <c r="BP256" s="104"/>
      <c r="BX256" s="53">
        <f t="shared" si="170"/>
        <v>2035</v>
      </c>
      <c r="BY256" s="97">
        <f t="shared" si="168"/>
        <v>49522</v>
      </c>
      <c r="BZ256" s="56">
        <f t="shared" si="171"/>
        <v>10.232008482214315</v>
      </c>
      <c r="CA256" s="56">
        <f t="shared" si="172"/>
        <v>9.59220009488517</v>
      </c>
      <c r="CB256" s="56">
        <v>9.9536208997093389</v>
      </c>
      <c r="CC256" s="56">
        <v>9.7883851479507342</v>
      </c>
      <c r="CD256" s="56">
        <v>9.9536208997093389</v>
      </c>
      <c r="CE256" s="56">
        <f t="shared" si="173"/>
        <v>9.6308228536519245</v>
      </c>
      <c r="CF256" s="1"/>
      <c r="CG256" s="98">
        <v>3.5</v>
      </c>
      <c r="CH256" s="99">
        <v>-1</v>
      </c>
      <c r="CI256" s="99">
        <v>4.25</v>
      </c>
      <c r="CJ256" s="99">
        <v>0</v>
      </c>
      <c r="CK256" s="99">
        <v>3.75</v>
      </c>
      <c r="CL256" s="99">
        <v>2.5</v>
      </c>
      <c r="CM256" s="99">
        <v>-5.7412999999999954</v>
      </c>
      <c r="CN256" s="100">
        <v>-2.3217700000000008</v>
      </c>
      <c r="CO256" s="13"/>
      <c r="CP256" s="101">
        <v>1.0421538267079566</v>
      </c>
      <c r="CQ256" s="102">
        <v>1.0184162295392782</v>
      </c>
      <c r="CR256" s="102">
        <v>1.0124375908487644</v>
      </c>
      <c r="CS256" s="102">
        <v>0.95512861025090057</v>
      </c>
      <c r="CT256" s="102">
        <v>1.0395220588235292</v>
      </c>
      <c r="CU256" s="103">
        <v>1.0019110471264221</v>
      </c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</row>
    <row r="257" spans="1:143" ht="12.75" x14ac:dyDescent="0.2">
      <c r="A257" s="3">
        <f t="shared" si="169"/>
        <v>2035</v>
      </c>
      <c r="B257" s="43">
        <v>49553</v>
      </c>
      <c r="C257" s="43">
        <v>49582</v>
      </c>
      <c r="D257" s="44">
        <f t="shared" si="174"/>
        <v>49553</v>
      </c>
      <c r="E257" s="94">
        <v>194.41079999999999</v>
      </c>
      <c r="F257" s="46">
        <v>157.32509999999999</v>
      </c>
      <c r="G257" s="94">
        <v>190.7484</v>
      </c>
      <c r="H257" s="46">
        <v>159.19909999999999</v>
      </c>
      <c r="I257" s="94">
        <v>184.34899999999999</v>
      </c>
      <c r="J257" s="46">
        <v>148.55119999999999</v>
      </c>
      <c r="K257" s="94">
        <v>200.58959999999999</v>
      </c>
      <c r="L257" s="46">
        <v>163.85509999999999</v>
      </c>
      <c r="M257" s="94">
        <v>196.43690000000001</v>
      </c>
      <c r="N257" s="46">
        <v>162.12360000000001</v>
      </c>
      <c r="O257" s="94">
        <f t="shared" si="137"/>
        <v>192.7484</v>
      </c>
      <c r="P257" s="46">
        <f t="shared" si="138"/>
        <v>156.69909999999999</v>
      </c>
      <c r="Q257" s="94">
        <f t="shared" si="139"/>
        <v>191.7484</v>
      </c>
      <c r="R257" s="46">
        <f t="shared" si="140"/>
        <v>156.19909999999999</v>
      </c>
      <c r="S257" s="94">
        <f t="shared" si="141"/>
        <v>193.9984</v>
      </c>
      <c r="T257" s="46">
        <f t="shared" si="142"/>
        <v>161.44909999999999</v>
      </c>
      <c r="U257" s="94">
        <f t="shared" si="143"/>
        <v>188.11572999999999</v>
      </c>
      <c r="V257" s="95">
        <f t="shared" si="144"/>
        <v>154.40917999999999</v>
      </c>
      <c r="W257" s="96">
        <v>10.020671641164393</v>
      </c>
      <c r="X257" s="96">
        <v>10.5436505283924</v>
      </c>
      <c r="Y257" s="96">
        <v>9.8495433157353371</v>
      </c>
      <c r="Z257" s="96">
        <v>9.7200250590078685</v>
      </c>
      <c r="AA257" s="96">
        <v>9.281250753172845</v>
      </c>
      <c r="AB257" s="96">
        <v>10.301416793893949</v>
      </c>
      <c r="AC257" s="96">
        <v>10.064996427479667</v>
      </c>
      <c r="AD257" s="96">
        <v>9.6042860956032978</v>
      </c>
      <c r="AE257" s="96">
        <v>9.2527613572923393</v>
      </c>
      <c r="AF257" s="96">
        <f t="shared" si="145"/>
        <v>10.132102111304759</v>
      </c>
      <c r="AG257" s="96">
        <f t="shared" si="146"/>
        <v>9.8999843235982325</v>
      </c>
      <c r="AH257" s="96">
        <f t="shared" si="147"/>
        <v>9.8415222822855668</v>
      </c>
      <c r="AI257" s="96">
        <f t="shared" si="148"/>
        <v>9.9813876576351568</v>
      </c>
      <c r="AJ257" s="96">
        <f t="shared" si="149"/>
        <v>10.083536202068862</v>
      </c>
      <c r="AK257" s="126"/>
      <c r="AM257" s="13"/>
      <c r="AN257" s="13"/>
      <c r="AO257" s="13"/>
      <c r="AP257" s="13"/>
      <c r="AQ257" s="13"/>
      <c r="AR257" s="8">
        <f t="shared" si="150"/>
        <v>10.261494509075787</v>
      </c>
      <c r="AS257" s="8">
        <f t="shared" si="151"/>
        <v>9.7932453659958316</v>
      </c>
      <c r="AT257" s="8">
        <f t="shared" si="152"/>
        <v>10.650423107462304</v>
      </c>
      <c r="AU257" s="8">
        <f t="shared" si="153"/>
        <v>10.164427402398472</v>
      </c>
      <c r="AV257" s="8">
        <f t="shared" ref="AV257:AV260" si="175">(AR257+AS257+AT257+AU257)/4</f>
        <v>10.217397596233099</v>
      </c>
      <c r="AW257" s="8"/>
      <c r="AX257" s="8">
        <f t="shared" ref="AX257:AX260" si="176">(Z257*(1/(1-$AX$2))+0.00447)</f>
        <v>9.8946053876758935</v>
      </c>
      <c r="AY257" s="8">
        <f t="shared" si="155"/>
        <v>10.244486177046845</v>
      </c>
      <c r="AZ257" s="8">
        <f t="shared" si="156"/>
        <v>10.306581695190904</v>
      </c>
      <c r="BA257" s="8">
        <v>9.8972387549039755</v>
      </c>
      <c r="BB257" s="8">
        <f t="shared" si="157"/>
        <v>9.5322526623351234</v>
      </c>
      <c r="BC257" s="8">
        <v>9.7329121419193836</v>
      </c>
      <c r="BD257" s="8">
        <f t="shared" si="158"/>
        <v>9.8243628920219681</v>
      </c>
      <c r="BE257" s="5"/>
      <c r="BF257" s="60">
        <f t="shared" si="159"/>
        <v>178.46394899999999</v>
      </c>
      <c r="BG257" s="62">
        <f t="shared" si="160"/>
        <v>177.18220099999999</v>
      </c>
      <c r="BH257" s="62">
        <f t="shared" si="161"/>
        <v>168.95594599999998</v>
      </c>
      <c r="BI257" s="62">
        <f t="shared" si="162"/>
        <v>181.68218100000001</v>
      </c>
      <c r="BJ257" s="62">
        <f t="shared" si="163"/>
        <v>176.46220099999999</v>
      </c>
      <c r="BK257" s="62">
        <f t="shared" si="164"/>
        <v>184.79376499999998</v>
      </c>
      <c r="BL257" s="62">
        <f t="shared" si="165"/>
        <v>173.62191349999998</v>
      </c>
      <c r="BM257" s="62">
        <f t="shared" si="166"/>
        <v>177.24720099999999</v>
      </c>
      <c r="BN257" s="63">
        <f t="shared" si="167"/>
        <v>180.00220099999999</v>
      </c>
      <c r="BO257" s="50"/>
      <c r="BP257" s="104"/>
      <c r="BX257" s="53">
        <f t="shared" si="170"/>
        <v>2035</v>
      </c>
      <c r="BY257" s="97">
        <f t="shared" si="168"/>
        <v>49553</v>
      </c>
      <c r="BZ257" s="56">
        <f t="shared" si="171"/>
        <v>10.167517641460375</v>
      </c>
      <c r="CA257" s="56">
        <f t="shared" si="172"/>
        <v>9.5322526623351234</v>
      </c>
      <c r="CB257" s="56">
        <v>9.8939224283733633</v>
      </c>
      <c r="CC257" s="56">
        <v>9.7296680902927548</v>
      </c>
      <c r="CD257" s="56">
        <v>9.8939224283733633</v>
      </c>
      <c r="CE257" s="56">
        <f t="shared" si="173"/>
        <v>9.5707831374926577</v>
      </c>
      <c r="CF257" s="1"/>
      <c r="CG257" s="98">
        <v>2</v>
      </c>
      <c r="CH257" s="99">
        <v>-2.5</v>
      </c>
      <c r="CI257" s="99">
        <v>1</v>
      </c>
      <c r="CJ257" s="99">
        <v>-3</v>
      </c>
      <c r="CK257" s="99">
        <v>3.25</v>
      </c>
      <c r="CL257" s="99">
        <v>2.25</v>
      </c>
      <c r="CM257" s="99">
        <v>-6.2950699999999955</v>
      </c>
      <c r="CN257" s="100">
        <v>-2.9159199999999998</v>
      </c>
      <c r="CO257" s="13"/>
      <c r="CP257" s="101">
        <v>1.0423946491696547</v>
      </c>
      <c r="CQ257" s="102">
        <v>1.0185142799013249</v>
      </c>
      <c r="CR257" s="102">
        <v>1.0124996821037104</v>
      </c>
      <c r="CS257" s="102">
        <v>0.95485872688893969</v>
      </c>
      <c r="CT257" s="102">
        <v>1.0392638826330352</v>
      </c>
      <c r="CU257" s="103">
        <v>1.0018420050839341</v>
      </c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</row>
    <row r="258" spans="1:143" ht="12.75" x14ac:dyDescent="0.2">
      <c r="A258" s="3">
        <f t="shared" si="169"/>
        <v>2035</v>
      </c>
      <c r="B258" s="43">
        <v>49583</v>
      </c>
      <c r="C258" s="43">
        <v>49613</v>
      </c>
      <c r="D258" s="44">
        <f t="shared" si="174"/>
        <v>49583</v>
      </c>
      <c r="E258" s="94">
        <v>175.28649999999999</v>
      </c>
      <c r="F258" s="46">
        <v>153.49780000000001</v>
      </c>
      <c r="G258" s="94">
        <v>164.24270000000001</v>
      </c>
      <c r="H258" s="46">
        <v>155.82419999999999</v>
      </c>
      <c r="I258" s="94">
        <v>169.25030000000001</v>
      </c>
      <c r="J258" s="46">
        <v>145.74379999999999</v>
      </c>
      <c r="K258" s="94">
        <v>177.5864</v>
      </c>
      <c r="L258" s="46">
        <v>161.61359999999999</v>
      </c>
      <c r="M258" s="94">
        <v>170.74870000000001</v>
      </c>
      <c r="N258" s="46">
        <v>158.21260000000001</v>
      </c>
      <c r="O258" s="94">
        <f t="shared" si="137"/>
        <v>164.49270000000001</v>
      </c>
      <c r="P258" s="46">
        <f t="shared" si="138"/>
        <v>154.82419999999999</v>
      </c>
      <c r="Q258" s="94">
        <f t="shared" si="139"/>
        <v>163.74270000000001</v>
      </c>
      <c r="R258" s="46">
        <f t="shared" si="140"/>
        <v>154.82419999999999</v>
      </c>
      <c r="S258" s="94">
        <f t="shared" si="141"/>
        <v>167.24270000000001</v>
      </c>
      <c r="T258" s="46">
        <f t="shared" si="142"/>
        <v>156.82419999999999</v>
      </c>
      <c r="U258" s="94">
        <f t="shared" si="143"/>
        <v>170.71053000000001</v>
      </c>
      <c r="V258" s="95">
        <f t="shared" si="144"/>
        <v>151.47566</v>
      </c>
      <c r="W258" s="96">
        <v>10.085079628449027</v>
      </c>
      <c r="X258" s="96">
        <v>10.723014205195447</v>
      </c>
      <c r="Y258" s="96">
        <v>9.9479977887799365</v>
      </c>
      <c r="Z258" s="96">
        <v>9.9366094671632315</v>
      </c>
      <c r="AA258" s="96">
        <v>9.4978333942171211</v>
      </c>
      <c r="AB258" s="96">
        <v>10.598516217314243</v>
      </c>
      <c r="AC258" s="96">
        <v>10.362192736339127</v>
      </c>
      <c r="AD258" s="96">
        <v>9.9089446695477026</v>
      </c>
      <c r="AE258" s="96">
        <v>9.5423073987010749</v>
      </c>
      <c r="AF258" s="96">
        <f t="shared" si="145"/>
        <v>10.350171365776662</v>
      </c>
      <c r="AG258" s="96">
        <f t="shared" si="146"/>
        <v>10.117434648774543</v>
      </c>
      <c r="AH258" s="96">
        <f t="shared" si="147"/>
        <v>10.058477976437841</v>
      </c>
      <c r="AI258" s="96">
        <f t="shared" si="148"/>
        <v>10.288764888701003</v>
      </c>
      <c r="AJ258" s="96">
        <f t="shared" si="149"/>
        <v>10.380732628158382</v>
      </c>
      <c r="AK258" s="126"/>
      <c r="AM258" s="13"/>
      <c r="AN258" s="13"/>
      <c r="AO258" s="13"/>
      <c r="AP258" s="13"/>
      <c r="AQ258" s="13"/>
      <c r="AR258" s="8">
        <f t="shared" si="150"/>
        <v>10.563553975342135</v>
      </c>
      <c r="AS258" s="8">
        <f t="shared" si="151"/>
        <v>10.102889205760446</v>
      </c>
      <c r="AT258" s="8">
        <f t="shared" si="152"/>
        <v>10.96393057554592</v>
      </c>
      <c r="AU258" s="8">
        <f t="shared" si="153"/>
        <v>10.485806690431424</v>
      </c>
      <c r="AV258" s="8">
        <f t="shared" si="175"/>
        <v>10.529045111769982</v>
      </c>
      <c r="AW258" s="8"/>
      <c r="AX258" s="8">
        <f t="shared" si="176"/>
        <v>10.114980243348832</v>
      </c>
      <c r="AY258" s="8">
        <f t="shared" si="155"/>
        <v>10.546055237279681</v>
      </c>
      <c r="AZ258" s="8">
        <f t="shared" si="156"/>
        <v>10.603783581933671</v>
      </c>
      <c r="BA258" s="8">
        <v>10.118243151434392</v>
      </c>
      <c r="BB258" s="8">
        <f t="shared" si="157"/>
        <v>9.7541838448786997</v>
      </c>
      <c r="BC258" s="8">
        <v>9.9502829375798534</v>
      </c>
      <c r="BD258" s="8">
        <f t="shared" si="158"/>
        <v>10.041926335673763</v>
      </c>
      <c r="BE258" s="5"/>
      <c r="BF258" s="60">
        <f t="shared" si="159"/>
        <v>165.91735899999998</v>
      </c>
      <c r="BG258" s="62">
        <f t="shared" si="160"/>
        <v>160.62274500000001</v>
      </c>
      <c r="BH258" s="62">
        <f t="shared" si="161"/>
        <v>159.14250499999997</v>
      </c>
      <c r="BI258" s="62">
        <f t="shared" si="162"/>
        <v>165.35817700000001</v>
      </c>
      <c r="BJ258" s="62">
        <f t="shared" si="163"/>
        <v>159.90774499999998</v>
      </c>
      <c r="BK258" s="62">
        <f t="shared" si="164"/>
        <v>170.718096</v>
      </c>
      <c r="BL258" s="62">
        <f t="shared" si="165"/>
        <v>162.43953590000001</v>
      </c>
      <c r="BM258" s="62">
        <f t="shared" si="166"/>
        <v>160.33524499999999</v>
      </c>
      <c r="BN258" s="63">
        <f t="shared" si="167"/>
        <v>162.762745</v>
      </c>
      <c r="BO258" s="50"/>
      <c r="BP258" s="104"/>
      <c r="BX258" s="53">
        <f t="shared" si="170"/>
        <v>2035</v>
      </c>
      <c r="BY258" s="97">
        <f t="shared" si="168"/>
        <v>49583</v>
      </c>
      <c r="BZ258" s="56">
        <f t="shared" si="171"/>
        <v>10.268818673505441</v>
      </c>
      <c r="CA258" s="56">
        <f t="shared" si="172"/>
        <v>9.7541838448786997</v>
      </c>
      <c r="CB258" s="56">
        <v>10.11492682490378</v>
      </c>
      <c r="CC258" s="56">
        <v>9.9470392826087473</v>
      </c>
      <c r="CD258" s="56">
        <v>10.11492682490378</v>
      </c>
      <c r="CE258" s="56">
        <f t="shared" si="173"/>
        <v>9.7930559628665037</v>
      </c>
      <c r="CF258" s="1"/>
      <c r="CG258" s="98">
        <v>0.25</v>
      </c>
      <c r="CH258" s="99">
        <v>-1</v>
      </c>
      <c r="CI258" s="99">
        <v>-0.5</v>
      </c>
      <c r="CJ258" s="99">
        <v>-1</v>
      </c>
      <c r="CK258" s="99">
        <v>3</v>
      </c>
      <c r="CL258" s="99">
        <v>1</v>
      </c>
      <c r="CM258" s="99">
        <v>-4.5759699999999981</v>
      </c>
      <c r="CN258" s="100">
        <v>-2.0221399999999932</v>
      </c>
      <c r="CO258" s="13"/>
      <c r="CP258" s="101">
        <v>1.0416200213946314</v>
      </c>
      <c r="CQ258" s="102">
        <v>1.0181978754633429</v>
      </c>
      <c r="CR258" s="102">
        <v>1.0122645968604622</v>
      </c>
      <c r="CS258" s="102">
        <v>0.95584247580665216</v>
      </c>
      <c r="CT258" s="102">
        <v>1.038331046526132</v>
      </c>
      <c r="CU258" s="103">
        <v>1.0017891861588559</v>
      </c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</row>
    <row r="259" spans="1:143" ht="12.75" x14ac:dyDescent="0.2">
      <c r="A259" s="3">
        <f t="shared" si="169"/>
        <v>2035</v>
      </c>
      <c r="B259" s="43">
        <v>49614</v>
      </c>
      <c r="C259" s="43">
        <v>49643</v>
      </c>
      <c r="D259" s="44">
        <f t="shared" si="174"/>
        <v>49614</v>
      </c>
      <c r="E259" s="94">
        <v>190.75190000000001</v>
      </c>
      <c r="F259" s="46">
        <v>164.3579</v>
      </c>
      <c r="G259" s="94">
        <v>168.1737</v>
      </c>
      <c r="H259" s="46">
        <v>160.10759999999999</v>
      </c>
      <c r="I259" s="94">
        <v>184.60550000000001</v>
      </c>
      <c r="J259" s="46">
        <v>156.2201</v>
      </c>
      <c r="K259" s="94">
        <v>183.31460000000001</v>
      </c>
      <c r="L259" s="46">
        <v>167.17529999999999</v>
      </c>
      <c r="M259" s="94">
        <v>175.7946</v>
      </c>
      <c r="N259" s="46">
        <v>163.6225</v>
      </c>
      <c r="O259" s="94">
        <f t="shared" si="137"/>
        <v>167.4237</v>
      </c>
      <c r="P259" s="46">
        <f t="shared" si="138"/>
        <v>159.10759999999999</v>
      </c>
      <c r="Q259" s="94">
        <f t="shared" si="139"/>
        <v>167.6737</v>
      </c>
      <c r="R259" s="46">
        <f t="shared" si="140"/>
        <v>159.60759999999999</v>
      </c>
      <c r="S259" s="94">
        <f t="shared" si="141"/>
        <v>170.9237</v>
      </c>
      <c r="T259" s="46">
        <f t="shared" si="142"/>
        <v>160.60759999999999</v>
      </c>
      <c r="U259" s="94">
        <f t="shared" si="143"/>
        <v>186.36898000000002</v>
      </c>
      <c r="V259" s="95">
        <f t="shared" si="144"/>
        <v>160.51659000000001</v>
      </c>
      <c r="W259" s="96">
        <v>10.581748645720912</v>
      </c>
      <c r="X259" s="96">
        <v>11.156089681423587</v>
      </c>
      <c r="Y259" s="96">
        <v>10.53225762881811</v>
      </c>
      <c r="Z259" s="96">
        <v>10.580661990693262</v>
      </c>
      <c r="AA259" s="96">
        <v>10.382904158964868</v>
      </c>
      <c r="AB259" s="96">
        <v>10.973637922639316</v>
      </c>
      <c r="AC259" s="96">
        <v>10.806524310056204</v>
      </c>
      <c r="AD259" s="96">
        <v>10.69862957451075</v>
      </c>
      <c r="AE259" s="96">
        <v>9.9688617216262969</v>
      </c>
      <c r="AF259" s="96">
        <f t="shared" si="145"/>
        <v>10.993234267136627</v>
      </c>
      <c r="AG259" s="96">
        <f t="shared" si="146"/>
        <v>10.760992413500592</v>
      </c>
      <c r="AH259" s="96">
        <f t="shared" si="147"/>
        <v>10.702283057206223</v>
      </c>
      <c r="AI259" s="96">
        <f t="shared" si="148"/>
        <v>11.104035193850105</v>
      </c>
      <c r="AJ259" s="96">
        <f t="shared" si="149"/>
        <v>10.825064188436071</v>
      </c>
      <c r="AK259" s="126"/>
      <c r="AM259" s="13"/>
      <c r="AN259" s="13"/>
      <c r="AO259" s="13"/>
      <c r="AP259" s="13"/>
      <c r="AQ259" s="13"/>
      <c r="AR259" s="8">
        <f t="shared" si="150"/>
        <v>11.015156347246879</v>
      </c>
      <c r="AS259" s="8">
        <f t="shared" si="151"/>
        <v>10.905496081421639</v>
      </c>
      <c r="AT259" s="8">
        <f t="shared" si="152"/>
        <v>11.432648599670246</v>
      </c>
      <c r="AU259" s="8">
        <f t="shared" si="153"/>
        <v>11.318832228631793</v>
      </c>
      <c r="AV259" s="8">
        <f t="shared" si="175"/>
        <v>11.168033314242638</v>
      </c>
      <c r="AW259" s="8"/>
      <c r="AX259" s="8">
        <f t="shared" si="176"/>
        <v>10.770304341364735</v>
      </c>
      <c r="AY259" s="8">
        <f t="shared" si="155"/>
        <v>10.996924414060075</v>
      </c>
      <c r="AZ259" s="8">
        <f t="shared" si="156"/>
        <v>10.979034658820012</v>
      </c>
      <c r="BA259" s="8">
        <v>10.775439654823687</v>
      </c>
      <c r="BB259" s="8">
        <f t="shared" si="157"/>
        <v>10.661111567747586</v>
      </c>
      <c r="BC259" s="8">
        <v>10.596674272275992</v>
      </c>
      <c r="BD259" s="8">
        <f t="shared" si="158"/>
        <v>10.688890196577862</v>
      </c>
      <c r="BE259" s="5"/>
      <c r="BF259" s="60">
        <f t="shared" si="159"/>
        <v>179.40248</v>
      </c>
      <c r="BG259" s="62">
        <f t="shared" si="160"/>
        <v>164.70527699999997</v>
      </c>
      <c r="BH259" s="62">
        <f t="shared" si="161"/>
        <v>172.399778</v>
      </c>
      <c r="BI259" s="62">
        <f t="shared" si="162"/>
        <v>170.56059699999997</v>
      </c>
      <c r="BJ259" s="62">
        <f t="shared" si="163"/>
        <v>164.20527699999997</v>
      </c>
      <c r="BK259" s="62">
        <f t="shared" si="164"/>
        <v>176.37470100000002</v>
      </c>
      <c r="BL259" s="62">
        <f t="shared" si="165"/>
        <v>175.25245230000002</v>
      </c>
      <c r="BM259" s="62">
        <f t="shared" si="166"/>
        <v>163.84777699999998</v>
      </c>
      <c r="BN259" s="63">
        <f t="shared" si="167"/>
        <v>166.48777699999999</v>
      </c>
      <c r="BO259" s="50"/>
      <c r="BP259" s="104"/>
      <c r="BX259" s="53">
        <f t="shared" si="170"/>
        <v>2035</v>
      </c>
      <c r="BY259" s="97">
        <f t="shared" si="168"/>
        <v>49614</v>
      </c>
      <c r="BZ259" s="56">
        <f t="shared" si="171"/>
        <v>10.869970890851025</v>
      </c>
      <c r="CA259" s="56">
        <f t="shared" si="172"/>
        <v>10.661111567747586</v>
      </c>
      <c r="CB259" s="56">
        <v>10.772123328293075</v>
      </c>
      <c r="CC259" s="56">
        <v>10.593431796831744</v>
      </c>
      <c r="CD259" s="56">
        <v>10.772123328293075</v>
      </c>
      <c r="CE259" s="56">
        <f t="shared" si="173"/>
        <v>10.701379818313699</v>
      </c>
      <c r="CF259" s="1"/>
      <c r="CG259" s="98">
        <v>-0.75</v>
      </c>
      <c r="CH259" s="99">
        <v>-1</v>
      </c>
      <c r="CI259" s="99">
        <v>-0.5</v>
      </c>
      <c r="CJ259" s="99">
        <v>-0.5</v>
      </c>
      <c r="CK259" s="99">
        <v>2.75</v>
      </c>
      <c r="CL259" s="99">
        <v>0.5</v>
      </c>
      <c r="CM259" s="99">
        <v>-4.3829199999999986</v>
      </c>
      <c r="CN259" s="100">
        <v>-3.8413099999999929</v>
      </c>
      <c r="CO259" s="13"/>
      <c r="CP259" s="101">
        <v>1.0389930494714095</v>
      </c>
      <c r="CQ259" s="102">
        <v>1.017043396997839</v>
      </c>
      <c r="CR259" s="102">
        <v>1.0114946556859996</v>
      </c>
      <c r="CS259" s="102">
        <v>0.98130950294959407</v>
      </c>
      <c r="CT259" s="102">
        <v>1.0378932288958975</v>
      </c>
      <c r="CU259" s="103">
        <v>1.0017156189953336</v>
      </c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</row>
    <row r="260" spans="1:143" ht="12.75" x14ac:dyDescent="0.2">
      <c r="A260" s="3">
        <f t="shared" si="169"/>
        <v>2035</v>
      </c>
      <c r="B260" s="43">
        <v>49644</v>
      </c>
      <c r="C260" s="43">
        <v>49674</v>
      </c>
      <c r="D260" s="44">
        <f t="shared" si="174"/>
        <v>49644</v>
      </c>
      <c r="E260" s="94">
        <v>197.53819999999999</v>
      </c>
      <c r="F260" s="46">
        <v>171.2259</v>
      </c>
      <c r="G260" s="94">
        <v>169.17570000000001</v>
      </c>
      <c r="H260" s="46">
        <v>162.53729999999999</v>
      </c>
      <c r="I260" s="94">
        <v>191.70429999999999</v>
      </c>
      <c r="J260" s="46">
        <v>163.26429999999999</v>
      </c>
      <c r="K260" s="94">
        <v>181.75129999999999</v>
      </c>
      <c r="L260" s="46">
        <v>168.11089999999999</v>
      </c>
      <c r="M260" s="94">
        <v>177.6251</v>
      </c>
      <c r="N260" s="46">
        <v>166.9922</v>
      </c>
      <c r="O260" s="94">
        <f t="shared" si="137"/>
        <v>168.67570000000001</v>
      </c>
      <c r="P260" s="46">
        <f t="shared" si="138"/>
        <v>162.03729999999999</v>
      </c>
      <c r="Q260" s="94">
        <f t="shared" si="139"/>
        <v>168.67570000000001</v>
      </c>
      <c r="R260" s="46">
        <f t="shared" si="140"/>
        <v>162.03729999999999</v>
      </c>
      <c r="S260" s="94">
        <f t="shared" si="141"/>
        <v>171.67570000000001</v>
      </c>
      <c r="T260" s="46">
        <f t="shared" si="142"/>
        <v>163.28729999999999</v>
      </c>
      <c r="U260" s="94">
        <f t="shared" si="143"/>
        <v>192.75324000000001</v>
      </c>
      <c r="V260" s="95">
        <f t="shared" si="144"/>
        <v>168.99468999999999</v>
      </c>
      <c r="W260" s="96">
        <v>10.938786325302935</v>
      </c>
      <c r="X260" s="96">
        <v>11.364199731697015</v>
      </c>
      <c r="Y260" s="96">
        <v>10.852280049465103</v>
      </c>
      <c r="Z260" s="96">
        <v>10.897277251225272</v>
      </c>
      <c r="AA260" s="96">
        <v>10.702607972016965</v>
      </c>
      <c r="AB260" s="96">
        <v>11.047963499835724</v>
      </c>
      <c r="AC260" s="96">
        <v>10.881190423064796</v>
      </c>
      <c r="AD260" s="96">
        <v>10.772543545936902</v>
      </c>
      <c r="AE260" s="96">
        <v>10.034147383356915</v>
      </c>
      <c r="AF260" s="96">
        <f t="shared" si="145"/>
        <v>11.318133692942284</v>
      </c>
      <c r="AG260" s="96">
        <f t="shared" si="146"/>
        <v>11.08168776841816</v>
      </c>
      <c r="AH260" s="96">
        <f t="shared" si="147"/>
        <v>11.020505994952691</v>
      </c>
      <c r="AI260" s="96">
        <f t="shared" si="148"/>
        <v>11.192286743637624</v>
      </c>
      <c r="AJ260" s="96">
        <f t="shared" si="149"/>
        <v>10.89973032223627</v>
      </c>
      <c r="AK260" s="126"/>
      <c r="AM260" s="13"/>
      <c r="AN260" s="13"/>
      <c r="AO260" s="13"/>
      <c r="AP260" s="13"/>
      <c r="AQ260" s="13"/>
      <c r="AR260" s="8">
        <f t="shared" si="150"/>
        <v>11.091044255579629</v>
      </c>
      <c r="AS260" s="8">
        <f t="shared" si="151"/>
        <v>10.980619540539589</v>
      </c>
      <c r="AT260" s="8">
        <f t="shared" si="152"/>
        <v>11.511412646676085</v>
      </c>
      <c r="AU260" s="8">
        <f t="shared" si="153"/>
        <v>11.39680285392908</v>
      </c>
      <c r="AV260" s="8">
        <f t="shared" si="175"/>
        <v>11.244969824181096</v>
      </c>
      <c r="AW260" s="8"/>
      <c r="AX260" s="8">
        <f t="shared" si="176"/>
        <v>11.092460691112406</v>
      </c>
      <c r="AY260" s="8">
        <f t="shared" si="155"/>
        <v>11.072689115235713</v>
      </c>
      <c r="AZ260" s="8">
        <f t="shared" si="156"/>
        <v>11.053385869339758</v>
      </c>
      <c r="BA260" s="8">
        <v>11.098516268116711</v>
      </c>
      <c r="BB260" s="8">
        <f t="shared" si="157"/>
        <v>10.988710515439047</v>
      </c>
      <c r="BC260" s="8">
        <v>10.914439084168002</v>
      </c>
      <c r="BD260" s="8">
        <f t="shared" si="158"/>
        <v>11.006936666223277</v>
      </c>
      <c r="BE260" s="5"/>
      <c r="BF260" s="60">
        <f t="shared" si="159"/>
        <v>186.22391099999999</v>
      </c>
      <c r="BG260" s="62">
        <f t="shared" si="160"/>
        <v>166.32118800000001</v>
      </c>
      <c r="BH260" s="62">
        <f t="shared" si="161"/>
        <v>179.4751</v>
      </c>
      <c r="BI260" s="62">
        <f t="shared" si="162"/>
        <v>173.052953</v>
      </c>
      <c r="BJ260" s="62">
        <f t="shared" si="163"/>
        <v>165.82118799999998</v>
      </c>
      <c r="BK260" s="62">
        <f t="shared" si="164"/>
        <v>175.88592799999998</v>
      </c>
      <c r="BL260" s="62">
        <f t="shared" si="165"/>
        <v>182.53706349999999</v>
      </c>
      <c r="BM260" s="62">
        <f t="shared" si="166"/>
        <v>165.82118799999998</v>
      </c>
      <c r="BN260" s="63">
        <f t="shared" si="167"/>
        <v>168.06868800000001</v>
      </c>
      <c r="BO260" s="50"/>
      <c r="BP260" s="104"/>
      <c r="BX260" s="53">
        <f t="shared" si="170"/>
        <v>2035</v>
      </c>
      <c r="BY260" s="97">
        <f t="shared" si="168"/>
        <v>49644</v>
      </c>
      <c r="BZ260" s="56">
        <f t="shared" si="171"/>
        <v>11.199245940390064</v>
      </c>
      <c r="CA260" s="56">
        <f t="shared" si="172"/>
        <v>10.988710515439047</v>
      </c>
      <c r="CB260" s="56">
        <v>11.095199941586099</v>
      </c>
      <c r="CC260" s="56">
        <v>10.911197188577026</v>
      </c>
      <c r="CD260" s="56">
        <v>11.095199941586099</v>
      </c>
      <c r="CE260" s="56">
        <f t="shared" si="173"/>
        <v>11.029483074730054</v>
      </c>
      <c r="CF260" s="1"/>
      <c r="CG260" s="98">
        <v>-0.5</v>
      </c>
      <c r="CH260" s="99">
        <v>-0.5</v>
      </c>
      <c r="CI260" s="99">
        <v>-0.5</v>
      </c>
      <c r="CJ260" s="99">
        <v>-0.5</v>
      </c>
      <c r="CK260" s="99">
        <v>2.5</v>
      </c>
      <c r="CL260" s="99">
        <v>0.75</v>
      </c>
      <c r="CM260" s="99">
        <v>-4.7849599999999981</v>
      </c>
      <c r="CN260" s="100">
        <v>-2.2312100000000044</v>
      </c>
      <c r="CO260" s="13"/>
      <c r="CP260" s="101">
        <v>1.0386203298323617</v>
      </c>
      <c r="CQ260" s="102">
        <v>1.0169226232334461</v>
      </c>
      <c r="CR260" s="102">
        <v>1.0113082140507679</v>
      </c>
      <c r="CS260" s="102">
        <v>0.9821359707823879</v>
      </c>
      <c r="CT260" s="102">
        <v>1.0389641681104216</v>
      </c>
      <c r="CU260" s="103">
        <v>1.0017038484256442</v>
      </c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</row>
  </sheetData>
  <printOptions gridLines="1"/>
  <pageMargins left="0.5" right="0.5" top="1" bottom="1" header="0.5" footer="0.5"/>
  <pageSetup scale="34" fitToHeight="15" orientation="landscape" r:id="rId1"/>
  <headerFooter alignWithMargins="0">
    <oddHeader>FPC.xls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2015-03-17T15:17:17Z</dcterms:created>
  <dcterms:modified xsi:type="dcterms:W3CDTF">2015-03-17T21:33:28Z</dcterms:modified>
</cp:coreProperties>
</file>